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301" documentId="120_S{2AC9BD13-BADA-5192-A53E-5A8FF88502F6}" xr6:coauthVersionLast="47" xr6:coauthVersionMax="47" xr10:uidLastSave="{EBD56031-964A-4A10-BB3E-53C449A0B714}"/>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4" l="1"/>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B516" i="4"/>
  <c r="G516" i="4"/>
  <c r="I516" i="4"/>
  <c r="J516" i="4"/>
  <c r="L516" i="4"/>
  <c r="G4" i="2"/>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G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4" i="2"/>
  <c r="I4" i="2"/>
  <c r="J4" i="2"/>
  <c r="L4" i="2"/>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 i="1"/>
  <c r="G3" i="1"/>
  <c r="I3" i="1"/>
  <c r="J3" i="1"/>
  <c r="L3" i="1"/>
  <c r="B4" i="1"/>
  <c r="G4" i="1"/>
  <c r="I4" i="1"/>
  <c r="J4" i="1"/>
  <c r="L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<sst xmlns="http://schemas.openxmlformats.org/spreadsheetml/2006/main" count="180273" uniqueCount="39121">
  <si>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</si>
  <si>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</si>
  <si>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</si>
  <si>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</si>
  <si>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</si>
  <si>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</si>
  <si>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</si>
  <si>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</si>
  <si>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</si>
  <si>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</si>
  <si>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</si>
  <si>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</si>
  <si>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</si>
  <si>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</si>
  <si>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</si>
  <si>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</si>
  <si>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</si>
  <si>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</si>
  <si>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</si>
  <si>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</si>
  <si>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</si>
  <si>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</si>
  <si>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</si>
  <si>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</si>
  <si>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</si>
  <si>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</si>
  <si>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</si>
  <si>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</si>
  <si>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</si>
  <si>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</si>
  <si>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</si>
  <si>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</si>
  <si>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</si>
  <si>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</si>
  <si>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</si>
  <si>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</si>
  <si>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</si>
  <si>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</si>
  <si>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</si>
  <si>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</si>
  <si>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</si>
  <si>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</si>
  <si>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</si>
  <si>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</si>
  <si>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</si>
  <si>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</si>
  <si>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</si>
  <si>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</si>
  <si>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</si>
  <si>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</si>
  <si>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</si>
  <si>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</si>
  <si>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</si>
  <si>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</si>
  <si>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</si>
  <si>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</si>
  <si>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</si>
  <si>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</si>
  <si>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</si>
  <si>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</si>
  <si>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</si>
  <si>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</si>
  <si>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</si>
  <si>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</si>
  <si>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</si>
  <si>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</si>
  <si>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</si>
  <si>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</si>
  <si>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</si>
  <si>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</si>
  <si>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</si>
  <si>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</si>
  <si>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</si>
  <si>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</si>
  <si>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</si>
  <si>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</si>
  <si>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</si>
  <si>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</si>
  <si>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</si>
  <si>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</si>
  <si>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</si>
  <si>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</si>
  <si>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</si>
  <si>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</si>
  <si>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</si>
  <si>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</si>
  <si>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</si>
  <si>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</si>
  <si>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</si>
  <si>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</si>
  <si>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</si>
  <si>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</si>
  <si>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</si>
  <si>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</si>
  <si>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</si>
  <si>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</si>
  <si>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</si>
  <si>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</si>
  <si>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</si>
  <si>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</si>
  <si>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</si>
  <si>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</si>
  <si>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</si>
  <si>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</si>
  <si>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</si>
  <si>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</si>
  <si>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</si>
  <si>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</si>
  <si>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</si>
  <si>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</si>
  <si>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</si>
  <si>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</si>
  <si>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</si>
  <si>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</si>
  <si>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</si>
  <si>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</si>
  <si>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</si>
  <si>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</si>
  <si>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</si>
  <si>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</si>
  <si>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</si>
  <si>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</si>
  <si>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</si>
  <si>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</si>
  <si>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</si>
  <si>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</si>
  <si>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</si>
  <si>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</si>
  <si>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</si>
  <si>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</si>
  <si>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</si>
  <si>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</si>
  <si>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</si>
  <si>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</si>
  <si>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</si>
  <si>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</si>
  <si>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</si>
  <si>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</si>
  <si>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</si>
  <si>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</si>
  <si>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</si>
  <si>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</si>
  <si>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</si>
  <si>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</si>
  <si>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</si>
  <si>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</si>
  <si>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</si>
  <si>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</si>
  <si>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</si>
  <si>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</si>
  <si>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</si>
  <si>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</si>
  <si>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</si>
  <si>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</si>
  <si>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</si>
  <si>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</si>
  <si>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</si>
  <si>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</si>
  <si>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</si>
  <si>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</si>
  <si>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</si>
  <si>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</si>
  <si>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</si>
  <si>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</si>
  <si>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</si>
  <si>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</si>
  <si>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</si>
  <si>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</si>
  <si>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</si>
  <si>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</si>
  <si>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</si>
  <si>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</si>
  <si>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</si>
  <si>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</si>
  <si>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</si>
  <si>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</si>
  <si>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</si>
  <si>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</si>
  <si>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</si>
  <si>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</si>
  <si>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</si>
  <si>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</si>
  <si>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</si>
  <si>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</si>
  <si>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</si>
  <si>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</si>
  <si>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</si>
  <si>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</si>
  <si>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</si>
  <si>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</si>
  <si>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</si>
  <si>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</si>
  <si>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</si>
  <si>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</si>
  <si>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</si>
  <si>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</si>
  <si>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</si>
  <si>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</si>
  <si>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</si>
  <si>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</si>
  <si>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</si>
  <si>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</si>
  <si>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</si>
  <si>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</si>
  <si>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</si>
  <si>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</si>
  <si>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</si>
  <si>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</si>
  <si>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</si>
  <si>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</si>
  <si>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</si>
  <si>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</si>
  <si>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</si>
  <si>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</si>
  <si>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</si>
  <si>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</si>
  <si>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</si>
  <si>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</si>
  <si>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</si>
  <si>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</si>
  <si>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</si>
  <si>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</si>
  <si>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</si>
  <si>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</si>
  <si>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</si>
  <si>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</si>
  <si>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</si>
  <si>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</si>
  <si>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</si>
  <si>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</si>
  <si>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</si>
  <si>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</si>
  <si>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</si>
  <si>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</si>
  <si>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</si>
  <si>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</si>
  <si>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</si>
  <si>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</si>
  <si>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</si>
  <si>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</si>
  <si>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</si>
  <si>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</si>
  <si>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</si>
  <si>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</si>
  <si>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</si>
  <si>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</si>
  <si>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</si>
  <si>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</si>
  <si>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</si>
  <si>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</si>
  <si>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</si>
  <si>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</si>
  <si>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</si>
  <si>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</si>
  <si>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</si>
  <si>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</si>
  <si>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</si>
  <si>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</si>
  <si>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</si>
  <si>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</si>
  <si>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</si>
  <si>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</si>
  <si>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</si>
  <si>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</si>
  <si>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</si>
  <si>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</si>
  <si>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</si>
  <si>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</si>
  <si>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</si>
  <si>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</si>
  <si>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</si>
  <si>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</si>
  <si>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</si>
  <si>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</si>
  <si>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</si>
  <si>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</si>
  <si>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</si>
  <si>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</si>
  <si>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</si>
  <si>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</si>
  <si>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</si>
  <si>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</si>
  <si>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</si>
  <si>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</si>
  <si>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</si>
  <si>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</si>
  <si>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</si>
  <si>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</si>
  <si>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</si>
  <si>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</si>
  <si>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</si>
  <si>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</si>
  <si>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</si>
  <si>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</si>
  <si>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</si>
  <si>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</si>
  <si>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</si>
  <si>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</si>
  <si>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</si>
  <si>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</si>
  <si>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</si>
  <si>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</si>
  <si>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</si>
  <si>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</si>
  <si>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</si>
  <si>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</si>
  <si>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</si>
  <si>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</si>
  <si>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</si>
  <si>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</si>
  <si>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</si>
  <si>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</si>
  <si>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</si>
  <si>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</si>
  <si>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</si>
  <si>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</si>
  <si>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</si>
  <si>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</si>
  <si>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</si>
  <si>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</si>
  <si>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</si>
  <si>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</si>
  <si>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</si>
  <si>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</si>
  <si>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</si>
  <si>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</si>
  <si>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</si>
  <si>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</si>
  <si>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</si>
  <si>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</si>
  <si>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</si>
  <si>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</si>
  <si>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</si>
  <si>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</si>
  <si>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</si>
  <si>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</si>
  <si>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</si>
  <si>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</si>
  <si>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</si>
  <si>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</si>
  <si>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</si>
  <si>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</si>
  <si>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</si>
  <si>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</si>
  <si>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</si>
  <si>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</si>
  <si>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</si>
  <si>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</si>
  <si>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</si>
  <si>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</si>
  <si>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</si>
  <si>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</si>
  <si>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</si>
  <si>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</si>
  <si>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</si>
  <si>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</si>
  <si>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</si>
  <si>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</si>
  <si>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</si>
  <si>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</si>
  <si>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</si>
  <si>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</si>
  <si>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</si>
  <si>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</si>
  <si>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</si>
  <si>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</si>
  <si>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</si>
  <si>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</si>
  <si>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</si>
  <si>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</si>
  <si>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</si>
  <si>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</si>
  <si>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</si>
  <si>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</si>
  <si>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</si>
  <si>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</si>
  <si>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</si>
  <si>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</si>
  <si>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</si>
  <si>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</si>
  <si>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</si>
  <si>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</si>
  <si>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</si>
  <si>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</si>
  <si>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</si>
  <si>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</si>
  <si>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</si>
  <si>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</si>
  <si>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</si>
  <si>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</si>
  <si>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</si>
  <si>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</si>
  <si>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</si>
  <si>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</si>
  <si>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</si>
  <si>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</si>
  <si>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</si>
  <si>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</si>
  <si>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</si>
  <si>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</si>
  <si>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</si>
  <si>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</si>
  <si>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</si>
  <si>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</si>
  <si>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</si>
  <si>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</si>
  <si>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</si>
  <si>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</si>
  <si>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</si>
  <si>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</si>
  <si>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</si>
  <si>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</si>
  <si>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</si>
  <si>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</si>
  <si>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</si>
  <si>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</si>
  <si>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</si>
  <si>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</si>
  <si>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</si>
  <si>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</si>
  <si>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</si>
  <si>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</si>
  <si>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</si>
  <si>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</si>
  <si>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</si>
  <si>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</si>
  <si>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</si>
  <si>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</si>
  <si>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</si>
  <si>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</si>
  <si>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</si>
  <si>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</si>
  <si>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</si>
  <si>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</si>
  <si>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</si>
  <si>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</si>
  <si>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</si>
  <si>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</si>
  <si>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</si>
  <si>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</si>
  <si>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</si>
  <si>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</si>
  <si>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</si>
  <si>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</si>
  <si>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</si>
  <si>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</si>
  <si>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</si>
  <si>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</si>
  <si>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</si>
  <si>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</si>
  <si>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</si>
  <si>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</si>
  <si>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</si>
  <si>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</si>
  <si>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</si>
  <si>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</si>
  <si>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</si>
  <si>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</si>
  <si>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</si>
  <si>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</si>
  <si>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</si>
  <si>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</si>
  <si>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</si>
  <si>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</si>
  <si>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</si>
  <si>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</si>
  <si>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</si>
  <si>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</si>
  <si>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</si>
  <si>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</si>
  <si>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</si>
  <si>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</si>
  <si>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</si>
  <si>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</si>
  <si>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</si>
  <si>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</si>
  <si>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</si>
  <si>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</si>
  <si>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</si>
  <si>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</si>
  <si>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</si>
  <si>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</si>
  <si>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</si>
  <si>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</si>
  <si>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</si>
  <si>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</si>
  <si>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</si>
  <si>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</si>
  <si>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</si>
  <si>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</si>
  <si>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</si>
  <si>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</si>
  <si>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</si>
  <si>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</si>
  <si>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</si>
  <si>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</si>
  <si>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</si>
  <si>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</si>
  <si>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</si>
  <si>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</si>
  <si>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</si>
  <si>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</si>
  <si>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</si>
  <si>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</si>
  <si>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</si>
  <si>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</si>
  <si>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</si>
  <si>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</si>
  <si>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</si>
  <si>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</si>
  <si>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</si>
  <si>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</si>
  <si>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</si>
  <si>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</si>
  <si>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</si>
  <si>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</si>
  <si>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</si>
  <si>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</si>
  <si>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</si>
  <si>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</si>
  <si>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</si>
  <si>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</si>
  <si>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</si>
  <si>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</si>
  <si>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</si>
  <si>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</si>
  <si>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</si>
  <si>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</si>
  <si>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</si>
  <si>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</si>
  <si>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</si>
  <si>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</si>
  <si>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</si>
  <si>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</si>
  <si>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</si>
  <si>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</si>
  <si>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</si>
  <si>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</si>
  <si>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</si>
  <si>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</si>
  <si>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</si>
  <si>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</si>
  <si>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</si>
  <si>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</si>
  <si>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</si>
  <si>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</si>
  <si>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</si>
  <si>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</si>
  <si>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</si>
  <si>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</si>
  <si>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</si>
  <si>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</si>
  <si>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</si>
  <si>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</si>
  <si>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</si>
  <si>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</si>
  <si>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</si>
  <si>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</si>
  <si>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</si>
  <si>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</si>
  <si>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</si>
  <si>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</si>
  <si>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</si>
  <si>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</si>
  <si>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</si>
  <si>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</si>
  <si>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</si>
  <si>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</si>
  <si>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</si>
  <si>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</si>
  <si>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</si>
  <si>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</si>
  <si>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</si>
  <si>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</si>
  <si>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</si>
  <si>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</si>
  <si>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</si>
  <si>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</si>
  <si>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</si>
  <si>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</si>
  <si>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</si>
  <si>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</si>
  <si>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</si>
  <si>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</si>
  <si>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</si>
  <si>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</si>
  <si>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</si>
  <si>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</si>
  <si>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</si>
  <si>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</si>
  <si>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</si>
  <si>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</si>
  <si>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</si>
  <si>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</si>
  <si>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</si>
  <si>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</si>
  <si>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</si>
  <si>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</si>
  <si>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</si>
  <si>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</si>
  <si>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</si>
  <si>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</si>
  <si>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</si>
  <si>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</si>
  <si>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</si>
  <si>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</si>
  <si>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</si>
  <si>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</si>
  <si>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</si>
  <si>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</si>
  <si>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</si>
  <si>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</si>
  <si>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</si>
  <si>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</si>
  <si>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</si>
  <si>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</si>
  <si>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</si>
  <si>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</si>
  <si>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</si>
  <si>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</si>
  <si>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</si>
  <si>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</si>
  <si>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</si>
  <si>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</si>
  <si>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</si>
  <si>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</si>
  <si>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</si>
  <si>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</si>
  <si>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</si>
  <si>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</si>
  <si>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</si>
  <si>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</si>
  <si>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</si>
  <si>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</si>
  <si>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</si>
  <si>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</si>
  <si>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</si>
  <si>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</si>
  <si>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</si>
  <si>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</si>
  <si>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</si>
  <si>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</si>
  <si>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</si>
  <si>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</si>
  <si>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</si>
  <si>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</si>
  <si>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</si>
  <si>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</si>
  <si>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</si>
  <si>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</si>
  <si>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</si>
  <si>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</si>
  <si>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</si>
  <si>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</si>
  <si>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</si>
  <si>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</si>
  <si>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</si>
  <si>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</si>
  <si>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</si>
  <si>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</si>
  <si>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</si>
  <si>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</si>
  <si>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</si>
  <si>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</si>
  <si>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</si>
  <si>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</si>
  <si>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</si>
  <si>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</si>
  <si>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</si>
  <si>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</si>
  <si>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</si>
  <si>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</si>
  <si>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</si>
  <si>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</si>
  <si>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</si>
  <si>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</si>
  <si>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</si>
  <si>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</si>
  <si>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</si>
  <si>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</si>
  <si>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</si>
  <si>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</si>
  <si>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</si>
  <si>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</si>
  <si>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</si>
  <si>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</si>
  <si>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</si>
  <si>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</si>
  <si>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</si>
  <si>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</si>
  <si>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</si>
  <si>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</si>
  <si>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</si>
  <si>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</si>
  <si>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</si>
  <si>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</si>
  <si>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</si>
  <si>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</si>
  <si>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</si>
  <si>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</si>
  <si>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</si>
  <si>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</si>
  <si>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</si>
  <si>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</si>
  <si>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</si>
  <si>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</si>
  <si>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</si>
  <si>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</si>
  <si>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</si>
  <si>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</si>
  <si>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</si>
  <si>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</si>
  <si>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</si>
  <si>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</si>
  <si>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</si>
  <si>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</si>
  <si>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</si>
  <si>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</si>
  <si>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</si>
  <si>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</si>
  <si>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</si>
  <si>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</si>
  <si>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</si>
  <si>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</si>
  <si>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</si>
  <si>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</si>
  <si>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</si>
  <si>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</si>
  <si>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</si>
  <si>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</si>
  <si>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</si>
  <si>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</si>
  <si>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</si>
  <si>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</si>
  <si>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</si>
  <si>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</si>
  <si>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</si>
  <si>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</si>
  <si>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</si>
  <si>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</si>
  <si>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</si>
  <si>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</si>
  <si>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</si>
  <si>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</si>
  <si>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</si>
  <si>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</si>
  <si>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</si>
  <si>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</si>
  <si>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</si>
  <si>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</si>
  <si>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</si>
  <si>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</si>
  <si>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</si>
  <si>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</si>
  <si>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</si>
  <si>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</si>
  <si>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</si>
  <si>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</si>
  <si>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</si>
  <si>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</si>
  <si>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</si>
  <si>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</si>
  <si>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</si>
  <si>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</si>
  <si>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</si>
  <si>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</si>
  <si>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</si>
  <si>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</si>
  <si>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</si>
  <si>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</si>
  <si>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</si>
  <si>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</si>
  <si>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</si>
  <si>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</si>
  <si>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</si>
  <si>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</si>
  <si>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</si>
  <si>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</si>
  <si>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</si>
  <si>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</si>
  <si>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</si>
  <si>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</si>
  <si>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</si>
  <si>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</si>
  <si>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</si>
  <si>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</si>
  <si>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</si>
  <si>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</si>
  <si>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</si>
  <si>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</si>
  <si>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</si>
  <si>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</si>
  <si>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</si>
  <si>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</si>
  <si>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</si>
  <si>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</si>
  <si>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</si>
  <si>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</si>
  <si>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</si>
  <si>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</si>
  <si>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</si>
  <si>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</si>
  <si>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</si>
  <si>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</si>
  <si>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</si>
  <si>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</si>
  <si>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</si>
  <si>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</si>
  <si>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</si>
  <si>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</si>
  <si>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</si>
  <si>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</si>
  <si>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</si>
  <si>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</si>
  <si>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</si>
  <si>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</si>
  <si>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</si>
  <si>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</si>
  <si>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</si>
  <si>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</si>
  <si>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</si>
  <si>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</si>
  <si>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</si>
  <si>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</si>
  <si>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</si>
  <si>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</si>
  <si>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</si>
  <si>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</si>
  <si>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</si>
  <si>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</si>
  <si>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</si>
  <si>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</si>
  <si>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</si>
  <si>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</si>
  <si>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</si>
  <si>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</si>
  <si>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</si>
  <si>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</si>
  <si>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</si>
  <si>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</si>
  <si>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</si>
  <si>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</si>
  <si>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</si>
  <si>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</si>
  <si>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</si>
  <si>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</si>
  <si>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</si>
  <si>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</si>
  <si>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</si>
  <si>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</si>
  <si>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</si>
  <si>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</si>
  <si>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</si>
  <si>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</si>
  <si>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</si>
  <si>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</si>
  <si>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</si>
  <si>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</si>
  <si>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</si>
  <si>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</si>
  <si>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</si>
  <si>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</si>
  <si>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</si>
  <si>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</si>
  <si>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</si>
  <si>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</si>
  <si>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</si>
  <si>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</si>
  <si>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</si>
  <si>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</si>
  <si>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</si>
  <si>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</si>
  <si>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</si>
  <si>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</si>
  <si>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</si>
  <si>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</si>
  <si>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</si>
  <si>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</si>
  <si>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</si>
  <si>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</si>
  <si>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</si>
  <si>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</si>
  <si>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</si>
  <si>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</si>
  <si>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</si>
  <si>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</si>
  <si>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</si>
  <si>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</si>
  <si>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</si>
  <si>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</si>
  <si>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</si>
  <si>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</si>
  <si>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</si>
  <si>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</si>
  <si>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</si>
  <si>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</si>
  <si>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</si>
  <si>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</si>
  <si>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</si>
  <si>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</si>
  <si>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</si>
  <si>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</si>
  <si>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</si>
  <si>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</si>
  <si>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</si>
  <si>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</si>
  <si>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</si>
  <si>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</si>
  <si>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</si>
  <si>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</si>
  <si>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</si>
  <si>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</si>
  <si>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</si>
  <si>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</si>
  <si>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</si>
  <si>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</si>
  <si>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</si>
  <si>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</si>
  <si>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</si>
  <si>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</si>
  <si>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</si>
  <si>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</si>
  <si>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</si>
  <si>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</si>
  <si>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</si>
  <si>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</si>
  <si>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</si>
  <si>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</si>
  <si>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</si>
  <si>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</si>
  <si>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</si>
  <si>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</si>
  <si>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</si>
  <si>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</si>
  <si>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</si>
  <si>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</si>
  <si>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</si>
  <si>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</si>
  <si>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</si>
  <si>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</si>
  <si>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</si>
  <si>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</si>
  <si>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</si>
  <si>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</si>
  <si>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</si>
  <si>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</si>
  <si>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</si>
  <si>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</si>
  <si>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</si>
  <si>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</si>
  <si>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</si>
  <si>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</si>
  <si>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</si>
  <si>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</si>
  <si>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</si>
  <si>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</si>
  <si>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</si>
  <si>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</si>
  <si>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</si>
  <si>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</si>
  <si>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</si>
  <si>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</si>
  <si>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</si>
  <si>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</si>
  <si>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</si>
  <si>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</si>
  <si>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</si>
  <si>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</si>
  <si>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</si>
  <si>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</si>
  <si>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</si>
  <si>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</si>
  <si>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</si>
  <si>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</si>
  <si>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</si>
  <si>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</si>
  <si>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</si>
  <si>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</si>
  <si>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</si>
  <si>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</si>
  <si>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</si>
  <si>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</si>
  <si>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</si>
  <si>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</si>
  <si>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</si>
  <si>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</si>
  <si>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</si>
  <si>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</si>
  <si>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</si>
  <si>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</si>
  <si>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</si>
  <si>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</si>
  <si>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</si>
  <si>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</si>
  <si>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</si>
  <si>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</si>
  <si>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</si>
  <si>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</si>
  <si>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</si>
  <si>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</si>
  <si>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</si>
  <si>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</si>
  <si>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</si>
  <si>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</si>
  <si>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</si>
  <si>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</si>
  <si>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</si>
  <si>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</si>
  <si>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</si>
  <si>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</si>
  <si>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</si>
  <si>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</si>
  <si>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</si>
  <si>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</si>
  <si>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</si>
  <si>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</si>
  <si>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</si>
  <si>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</si>
  <si>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</si>
  <si>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</si>
  <si>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</si>
  <si>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</si>
  <si>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</si>
  <si>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</si>
  <si>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</si>
  <si>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</si>
  <si>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</si>
  <si>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</si>
  <si>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</si>
  <si>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</si>
  <si>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</si>
  <si>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</si>
  <si>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</si>
  <si>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</si>
  <si>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</si>
  <si>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</si>
  <si>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</si>
  <si>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</si>
  <si>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</si>
  <si>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</si>
  <si>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</si>
  <si>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</si>
  <si>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</si>
  <si>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</si>
  <si>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</si>
  <si>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</si>
  <si>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</si>
  <si>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</si>
  <si>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</si>
  <si>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</si>
  <si>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</si>
  <si>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</si>
  <si>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</si>
  <si>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</si>
  <si>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</si>
  <si>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</si>
  <si>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</si>
  <si>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</si>
  <si>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</si>
  <si>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</si>
  <si>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</si>
  <si>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</si>
  <si>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</si>
  <si>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</si>
  <si>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</si>
  <si>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</si>
  <si>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</si>
  <si>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</si>
  <si>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</si>
  <si>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</si>
  <si>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</si>
  <si>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</si>
  <si>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</si>
  <si>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</si>
  <si>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</si>
  <si>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</si>
  <si>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</si>
  <si>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</si>
  <si>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</si>
  <si>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</si>
  <si>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</si>
  <si>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</si>
  <si>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</si>
  <si>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</si>
  <si>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</si>
  <si>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</si>
  <si>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</si>
  <si>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</si>
  <si>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</si>
  <si>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</si>
  <si>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</si>
  <si>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</si>
  <si>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</si>
  <si>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</si>
  <si>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</si>
  <si>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</si>
  <si>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</si>
  <si>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</si>
  <si>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</si>
  <si>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</si>
  <si>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</si>
  <si>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</si>
  <si>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</si>
  <si>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</si>
  <si>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</si>
  <si>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</si>
  <si>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</si>
  <si>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</si>
  <si>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</si>
  <si>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</si>
  <si>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</si>
  <si>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</si>
  <si>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</si>
  <si>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</si>
  <si>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</si>
  <si>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</si>
  <si>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</si>
  <si>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</si>
  <si>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</si>
  <si>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</si>
  <si>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</si>
  <si>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</si>
  <si>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</si>
  <si>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</si>
  <si>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</si>
  <si>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</si>
  <si>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</si>
  <si>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</si>
  <si>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</si>
  <si>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</si>
  <si>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</si>
  <si>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</si>
  <si>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</si>
  <si>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</si>
  <si>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</si>
  <si>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</si>
  <si>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</si>
  <si>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</si>
  <si>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</si>
  <si>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</si>
  <si>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</si>
  <si>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</si>
  <si>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</si>
  <si>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</si>
  <si>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</si>
  <si>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</si>
  <si>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</si>
  <si>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</si>
  <si>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</si>
  <si>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</si>
  <si>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</si>
  <si>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</si>
  <si>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</si>
  <si>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</si>
  <si>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</si>
  <si>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</si>
  <si>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</si>
  <si>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</si>
  <si>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</si>
  <si>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</si>
  <si>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</si>
  <si>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</si>
  <si>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</si>
  <si>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</si>
  <si>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</si>
  <si>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</si>
  <si>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</si>
  <si>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</si>
  <si>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</si>
  <si>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</si>
  <si>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</si>
  <si>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</si>
  <si>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</si>
  <si>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</si>
  <si>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</si>
  <si>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</si>
  <si>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</si>
  <si>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</si>
  <si>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</si>
  <si>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</si>
  <si>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</si>
  <si>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</si>
  <si>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</si>
  <si>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</si>
  <si>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</si>
  <si>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</si>
  <si>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</si>
  <si>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</si>
  <si>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</si>
  <si>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</si>
  <si>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</si>
  <si>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</si>
  <si>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</si>
  <si>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</si>
  <si>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</si>
  <si>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</si>
  <si>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</si>
  <si>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</si>
  <si>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</si>
  <si>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</si>
  <si>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</si>
  <si>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</si>
  <si>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</si>
  <si>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</si>
  <si>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</si>
  <si>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</si>
  <si>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</si>
  <si>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</si>
  <si>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</si>
  <si>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</si>
  <si>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</si>
  <si>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</si>
  <si>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</si>
  <si>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</si>
  <si>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</si>
  <si>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</si>
  <si>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</si>
  <si>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</si>
  <si>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</si>
  <si>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</si>
  <si>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</si>
  <si>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</si>
  <si>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</si>
  <si>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</si>
  <si>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</si>
  <si>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</si>
  <si>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</si>
  <si>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</si>
  <si>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</si>
  <si>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</si>
  <si>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</si>
  <si>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</si>
  <si>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</si>
  <si>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</si>
  <si>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</si>
  <si>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</si>
  <si>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</si>
  <si>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</si>
  <si>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</si>
  <si>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</si>
  <si>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</si>
  <si>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</si>
  <si>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</si>
  <si>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</si>
  <si>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</si>
  <si>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</si>
  <si>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</si>
  <si>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</si>
  <si>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</si>
  <si>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</si>
  <si>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</si>
  <si>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</si>
  <si>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</si>
  <si>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</si>
  <si>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</si>
  <si>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</si>
  <si>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</si>
  <si>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</si>
  <si>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</si>
  <si>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</si>
  <si>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</si>
  <si>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</si>
  <si>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</si>
  <si>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</si>
  <si>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</si>
  <si>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</si>
  <si>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</si>
  <si>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</si>
  <si>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</si>
  <si>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</si>
  <si>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</si>
  <si>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</si>
  <si>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</si>
  <si>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</si>
  <si>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</si>
  <si>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</si>
  <si>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</si>
  <si>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</si>
  <si>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</si>
  <si>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</si>
  <si>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</si>
  <si>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</si>
  <si>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</si>
  <si>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</si>
  <si>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</si>
  <si>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</si>
  <si>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</si>
  <si>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</si>
  <si>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</si>
  <si>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</si>
  <si>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</si>
  <si>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</si>
  <si>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</si>
  <si>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</si>
  <si>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</si>
  <si>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</si>
  <si>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</si>
  <si>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</si>
  <si>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</si>
  <si>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</si>
  <si>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</si>
  <si>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</si>
  <si>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</si>
  <si>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</si>
  <si>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</si>
  <si>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</si>
  <si>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</si>
  <si>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</si>
  <si>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</si>
  <si>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</si>
  <si>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</si>
  <si>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</si>
  <si>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</si>
  <si>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</si>
  <si>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</si>
  <si>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</si>
  <si>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</si>
  <si>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</si>
  <si>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</si>
  <si>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</si>
  <si>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</si>
  <si>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</si>
  <si>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</si>
  <si>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</si>
  <si>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</si>
  <si>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</si>
  <si>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</si>
  <si>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</si>
  <si>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</si>
  <si>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</si>
  <si>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</si>
  <si>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</si>
  <si>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</si>
  <si>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</si>
  <si>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</si>
  <si>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</si>
  <si>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</si>
  <si>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</si>
  <si>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</si>
  <si>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</si>
  <si>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</si>
  <si>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</si>
  <si>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</si>
  <si>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</si>
  <si>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</si>
  <si>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</si>
  <si>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</si>
  <si>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</si>
  <si>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</si>
  <si>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</si>
  <si>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</si>
  <si>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</si>
  <si>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</si>
  <si>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</si>
  <si>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</si>
  <si>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</si>
  <si>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</si>
  <si>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</si>
  <si>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</si>
  <si>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</si>
  <si>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</si>
  <si>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</si>
  <si>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</si>
  <si>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</si>
  <si>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</si>
  <si>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</si>
  <si>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</si>
  <si>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</si>
  <si>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</si>
  <si>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</si>
  <si>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</si>
  <si>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</si>
  <si>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</si>
  <si>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</si>
  <si>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</si>
  <si>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</si>
  <si>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</si>
  <si>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</si>
  <si>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</si>
  <si>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</si>
  <si>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</si>
  <si>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</si>
  <si>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</si>
  <si>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</si>
  <si>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</si>
  <si>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</si>
  <si>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</si>
  <si>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</si>
  <si>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</si>
  <si>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</si>
  <si>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</si>
  <si>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</si>
  <si>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</si>
  <si>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</si>
  <si>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</si>
  <si>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</si>
  <si>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</si>
  <si>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</si>
  <si>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</si>
  <si>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</si>
  <si>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</si>
  <si>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</si>
  <si>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</si>
  <si>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</si>
  <si>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</si>
  <si>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</si>
  <si>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</si>
  <si>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</si>
  <si>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</si>
  <si>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</si>
  <si>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</si>
  <si>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</si>
  <si>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</si>
  <si>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</si>
  <si>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</si>
  <si>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</si>
  <si>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</si>
  <si>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</si>
  <si>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</si>
  <si>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</si>
  <si>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</si>
  <si>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</si>
  <si>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</si>
  <si>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</si>
  <si>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</si>
  <si>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</si>
  <si>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</si>
  <si>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</si>
  <si>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</si>
  <si>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</si>
  <si>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</si>
  <si>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</si>
  <si>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</si>
  <si>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</si>
  <si>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</si>
  <si>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</si>
  <si>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</si>
  <si>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</si>
  <si>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</si>
  <si>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</si>
  <si>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</si>
  <si>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</si>
  <si>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</si>
  <si>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</si>
  <si>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</si>
  <si>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</si>
  <si>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</si>
  <si>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</si>
  <si>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</si>
  <si>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</si>
  <si>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</si>
  <si>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</si>
  <si>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</si>
  <si>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</si>
  <si>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</si>
  <si>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</si>
  <si>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</si>
  <si>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</si>
  <si>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</si>
  <si>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</si>
  <si>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</si>
  <si>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</si>
  <si>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</si>
  <si>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</si>
  <si>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</si>
  <si>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</si>
  <si>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</si>
  <si>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</si>
  <si>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</si>
  <si>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</si>
  <si>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</si>
  <si>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</si>
  <si>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</si>
  <si>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</si>
  <si>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</si>
  <si>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</si>
  <si>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</si>
  <si>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</si>
  <si>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</si>
  <si>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</si>
  <si>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</si>
  <si>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</si>
  <si>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</si>
  <si>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</si>
  <si>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</si>
  <si>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</si>
  <si>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</si>
  <si>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</si>
  <si>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</si>
  <si>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</si>
  <si>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</si>
  <si>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</si>
  <si>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</si>
  <si>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</si>
  <si>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</si>
  <si>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</si>
  <si>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</si>
  <si>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</si>
  <si>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</si>
  <si>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</si>
  <si>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</si>
  <si>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</si>
  <si>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</si>
  <si>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</si>
  <si>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</si>
  <si>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</si>
  <si>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</si>
  <si>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</si>
  <si>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</si>
  <si>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</si>
  <si>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</si>
  <si>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</si>
  <si>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</si>
  <si>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</si>
  <si>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</si>
  <si>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</si>
  <si>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</si>
  <si>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</si>
  <si>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</si>
  <si>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</si>
  <si>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</si>
  <si>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</si>
  <si>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</si>
  <si>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</si>
  <si>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</si>
  <si>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</si>
  <si>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</si>
  <si>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</si>
  <si>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</si>
  <si>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</si>
  <si>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</si>
  <si>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</si>
  <si>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</si>
  <si>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</si>
  <si>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</si>
  <si>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</si>
  <si>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</si>
  <si>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</si>
  <si>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</si>
  <si>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</si>
  <si>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</si>
  <si>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</si>
  <si>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</si>
  <si>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</si>
  <si>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</si>
  <si>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</si>
  <si>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</si>
  <si>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</si>
  <si>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</si>
  <si>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</si>
  <si>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</si>
  <si>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</si>
  <si>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</si>
  <si>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</si>
  <si>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</si>
  <si>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</si>
  <si>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</si>
  <si>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</si>
  <si>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</si>
  <si>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</si>
  <si>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</si>
  <si>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</si>
  <si>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</si>
  <si>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</si>
  <si>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</si>
  <si>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</si>
  <si>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</si>
  <si>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</si>
  <si>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</si>
  <si>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</si>
  <si>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</si>
  <si>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</si>
  <si>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</si>
  <si>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</si>
  <si>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</si>
  <si>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</si>
  <si>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</si>
  <si>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</si>
  <si>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</si>
  <si>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</si>
  <si>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</si>
  <si>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</si>
  <si>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</si>
  <si>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</si>
  <si>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</si>
  <si>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</si>
  <si>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</si>
  <si>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</si>
  <si>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</si>
  <si>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</si>
  <si>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</si>
  <si>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</si>
  <si>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</si>
  <si>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</si>
  <si>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</si>
  <si>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</si>
  <si>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</si>
  <si>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</si>
  <si>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</si>
  <si>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</si>
  <si>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</si>
  <si>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</si>
  <si>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</si>
  <si>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</si>
  <si>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</si>
  <si>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</si>
  <si>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</si>
  <si>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</si>
  <si>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</si>
  <si>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</si>
  <si>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</si>
  <si>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</si>
  <si>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</si>
  <si>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</si>
  <si>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</si>
  <si>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</si>
  <si>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</si>
  <si>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</si>
  <si>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</si>
  <si>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</si>
  <si>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</si>
  <si>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</si>
  <si>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</si>
  <si>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</si>
  <si>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</si>
  <si>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</si>
  <si>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</si>
  <si>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</si>
  <si>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</si>
  <si>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</si>
  <si>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</si>
  <si>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</si>
  <si>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</si>
  <si>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</si>
  <si>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</si>
  <si>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</si>
  <si>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</si>
  <si>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</si>
  <si>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</si>
  <si>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</si>
  <si>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</si>
  <si>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</si>
  <si>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</si>
  <si>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</si>
  <si>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</si>
  <si>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</si>
  <si>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</si>
  <si>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</si>
  <si>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</si>
  <si>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</si>
  <si>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</si>
  <si>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</si>
  <si>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</si>
  <si>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</si>
  <si>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</si>
  <si>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</si>
  <si>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</si>
  <si>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</si>
  <si>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</si>
  <si>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</si>
  <si>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</si>
  <si>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</si>
  <si>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</si>
  <si>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</si>
  <si>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</si>
  <si>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</si>
  <si>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</si>
  <si>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</si>
  <si>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</si>
  <si>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</si>
  <si>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</si>
  <si>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</si>
  <si>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</si>
  <si>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</si>
  <si>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</si>
  <si>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</si>
  <si>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</si>
  <si>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</si>
  <si>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</si>
  <si>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</si>
  <si>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</si>
  <si>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</si>
  <si>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</si>
  <si>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</si>
  <si>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</si>
  <si>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</si>
  <si>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</si>
  <si>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</si>
  <si>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</si>
  <si>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</si>
  <si>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</si>
  <si>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</si>
  <si>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</si>
  <si>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</si>
  <si>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</si>
  <si>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</si>
  <si>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</si>
  <si>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</si>
  <si>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</si>
  <si>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</si>
  <si>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</si>
  <si>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</si>
  <si>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</si>
  <si>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</si>
  <si>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</si>
  <si>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</si>
  <si>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</si>
  <si>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</si>
  <si>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</si>
  <si>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</si>
  <si>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</si>
  <si>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</si>
  <si>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</si>
  <si>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</si>
  <si>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</si>
  <si>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</si>
  <si>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</si>
  <si>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</si>
  <si>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</si>
  <si>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</si>
  <si>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</si>
  <si>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</si>
  <si>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</si>
  <si>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</si>
  <si>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</si>
  <si>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</si>
  <si>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</si>
  <si>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</si>
  <si>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</si>
  <si>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</si>
  <si>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</si>
  <si>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</si>
  <si>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</si>
  <si>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</si>
  <si>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</si>
  <si>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</si>
  <si>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</si>
  <si>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</si>
  <si>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</si>
  <si>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</si>
  <si>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</si>
  <si>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</si>
  <si>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</si>
  <si>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</si>
  <si>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</si>
  <si>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</si>
  <si>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</si>
  <si>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</si>
  <si>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</si>
  <si>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</si>
  <si>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</si>
  <si>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</si>
  <si>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</si>
  <si>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</si>
  <si>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</si>
  <si>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</si>
  <si>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</si>
  <si>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</si>
  <si>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</si>
  <si>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</si>
  <si>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</si>
  <si>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</si>
  <si>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</si>
  <si>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</si>
  <si>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</si>
  <si>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</si>
  <si>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</si>
  <si>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</si>
  <si>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</si>
  <si>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</si>
  <si>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</si>
  <si>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</si>
  <si>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</si>
  <si>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</si>
  <si>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</si>
  <si>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</si>
  <si>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</si>
  <si>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</si>
  <si>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</si>
  <si>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</si>
  <si>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</si>
  <si>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</si>
  <si>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</si>
  <si>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</si>
  <si>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</si>
  <si>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</si>
  <si>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</si>
  <si>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</si>
  <si>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</si>
  <si>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</si>
  <si>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</si>
  <si>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</si>
  <si>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</si>
  <si>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</si>
  <si>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</si>
  <si>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</si>
  <si>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</si>
  <si>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</si>
  <si>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</si>
  <si>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</si>
  <si>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</si>
  <si>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</si>
  <si>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</si>
  <si>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</si>
  <si>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</si>
  <si>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</si>
  <si>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</si>
  <si>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</si>
  <si>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</si>
  <si>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</si>
  <si>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</si>
  <si>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</si>
  <si>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</si>
  <si>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</si>
  <si>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</si>
  <si>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</si>
  <si>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</si>
  <si>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</si>
  <si>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</si>
  <si>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</si>
  <si>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</si>
  <si>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</si>
  <si>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</si>
  <si>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</si>
  <si>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</si>
  <si>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</si>
  <si>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</si>
  <si>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</si>
  <si>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</si>
  <si>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</si>
  <si>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</si>
  <si>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</si>
  <si>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</si>
  <si>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</si>
  <si>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</si>
  <si>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</si>
  <si>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</si>
  <si>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</si>
  <si>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</si>
  <si>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</si>
  <si>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</si>
  <si>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</si>
  <si>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</si>
  <si>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</si>
  <si>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</si>
  <si>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</si>
  <si>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</si>
  <si>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</si>
  <si>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</si>
  <si>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</si>
  <si>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</si>
  <si>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</si>
  <si>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</si>
  <si>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</si>
  <si>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</si>
  <si>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</si>
  <si>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</si>
  <si>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</si>
  <si>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</si>
  <si>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</si>
  <si>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</si>
  <si>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</si>
  <si>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</si>
  <si>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</si>
  <si>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</si>
  <si>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</si>
  <si>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</si>
  <si>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</si>
  <si>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</si>
  <si>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</si>
  <si>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</si>
  <si>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</si>
  <si>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</si>
  <si>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</si>
  <si>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</si>
  <si>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</si>
  <si>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</si>
  <si>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</si>
  <si>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</si>
  <si>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</si>
  <si>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</si>
  <si>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</si>
  <si>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</si>
  <si>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</si>
  <si>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</si>
  <si>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</si>
  <si>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</si>
  <si>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</si>
  <si>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</si>
  <si>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</si>
  <si>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</si>
  <si>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</si>
  <si>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</si>
  <si>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</si>
  <si>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</si>
  <si>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</si>
  <si>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</si>
  <si>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</si>
  <si>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</si>
  <si>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</si>
  <si>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</si>
  <si>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</si>
  <si>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</si>
  <si>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</si>
  <si>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</si>
  <si>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</si>
  <si>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</si>
  <si>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</si>
  <si>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</si>
  <si>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</si>
  <si>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</si>
  <si>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</si>
  <si>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</si>
  <si>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</si>
  <si>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</si>
  <si>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</si>
  <si>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</si>
  <si>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</si>
  <si>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</si>
  <si>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</si>
  <si>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</si>
  <si>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</si>
  <si>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</si>
  <si>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</si>
  <si>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</si>
  <si>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</si>
  <si>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</si>
  <si>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</si>
  <si>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</si>
  <si>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</si>
  <si>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</si>
  <si>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</si>
  <si>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</si>
  <si>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</si>
  <si>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</si>
  <si>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</si>
  <si>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</si>
  <si>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</si>
  <si>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</si>
  <si>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</si>
  <si>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</si>
  <si>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</si>
  <si>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</si>
  <si>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</si>
  <si>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</si>
  <si>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</si>
  <si>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</si>
  <si>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</si>
  <si>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</si>
  <si>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</si>
  <si>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</si>
  <si>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</si>
  <si>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</si>
  <si>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</si>
  <si>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</si>
  <si>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</si>
  <si>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</si>
  <si>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</si>
  <si>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</si>
  <si>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</si>
  <si>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</si>
  <si>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</si>
  <si>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</si>
  <si>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</si>
  <si>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</si>
  <si>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</si>
  <si>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</si>
  <si>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</si>
  <si>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</si>
  <si>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</si>
  <si>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</si>
  <si>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</si>
  <si>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</si>
  <si>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</si>
  <si>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</si>
  <si>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</si>
  <si>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</si>
  <si>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</si>
  <si>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</si>
  <si>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</si>
  <si>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</si>
  <si>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</si>
  <si>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</si>
  <si>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</si>
  <si>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</si>
  <si>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</si>
  <si>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</si>
  <si>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</si>
  <si>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</si>
  <si>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</si>
  <si>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</si>
  <si>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</si>
  <si>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</si>
  <si>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</si>
  <si>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</si>
  <si>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</si>
  <si>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</si>
  <si>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</si>
  <si>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</si>
  <si>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</si>
  <si>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</si>
  <si>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</si>
  <si>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</si>
  <si>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</si>
  <si>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</si>
  <si>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</si>
  <si>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</si>
  <si>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</si>
  <si>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</si>
  <si>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</si>
  <si>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</si>
  <si>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</si>
  <si>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</si>
  <si>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</si>
  <si>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</si>
  <si>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</si>
  <si>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</si>
  <si>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</si>
  <si>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</si>
  <si>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</si>
  <si>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</si>
  <si>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</si>
  <si>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</si>
  <si>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</si>
  <si>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</si>
  <si>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</si>
  <si>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</si>
  <si>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</si>
  <si>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</si>
  <si>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</si>
  <si>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</si>
  <si>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</si>
  <si>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</si>
  <si>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</si>
  <si>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</si>
  <si>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</si>
  <si>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</si>
  <si>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</si>
  <si>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</si>
  <si>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</si>
  <si>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</si>
  <si>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</si>
  <si>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</si>
  <si>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</si>
  <si>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</si>
  <si>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</si>
  <si>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</si>
  <si>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</si>
  <si>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</si>
  <si>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</si>
  <si>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</si>
  <si>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</si>
  <si>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</si>
  <si>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</si>
  <si>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</si>
  <si>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</si>
  <si>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</si>
  <si>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</si>
  <si>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</si>
  <si>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</si>
  <si>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</si>
  <si>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</si>
  <si>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</si>
  <si>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</si>
  <si>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</si>
  <si>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</si>
  <si>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</si>
  <si>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</si>
  <si>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</si>
  <si>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</si>
  <si>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</si>
  <si>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</si>
  <si>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</si>
  <si>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</si>
  <si>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</si>
  <si>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</si>
  <si>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</si>
  <si>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</si>
  <si>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</si>
  <si>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</si>
  <si>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</si>
  <si>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</si>
  <si>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</si>
  <si>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</si>
  <si>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</si>
  <si>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</si>
  <si>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</si>
  <si>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</si>
  <si>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</si>
  <si>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</si>
  <si>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</si>
  <si>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</si>
  <si>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</si>
  <si>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</si>
  <si>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</si>
  <si>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</si>
  <si>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</si>
  <si>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</si>
  <si>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</si>
  <si>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</si>
  <si>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</si>
  <si>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</si>
  <si>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</si>
  <si>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</si>
  <si>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</si>
  <si>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</si>
  <si>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</si>
  <si>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</si>
  <si>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</si>
  <si>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</si>
  <si>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</si>
  <si>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</si>
  <si>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</si>
  <si>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</si>
  <si>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</si>
  <si>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</si>
  <si>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</si>
  <si>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</si>
  <si>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</si>
  <si>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</si>
  <si>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</si>
  <si>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</si>
  <si>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</si>
  <si>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</si>
  <si>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</si>
  <si>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</si>
  <si>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</si>
  <si>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</si>
  <si>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</si>
  <si>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</si>
  <si>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</si>
  <si>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</si>
  <si>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</si>
  <si>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</si>
  <si>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</si>
  <si>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</si>
  <si>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</si>
  <si>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</si>
  <si>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</si>
  <si>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</si>
  <si>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</si>
  <si>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</si>
  <si>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</si>
  <si>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</si>
  <si>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</si>
  <si>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</si>
  <si>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</si>
  <si>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</si>
  <si>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</si>
  <si>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</si>
  <si>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</si>
  <si>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</si>
  <si>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</si>
  <si>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</si>
  <si>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</si>
  <si>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</si>
  <si>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</si>
  <si>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</si>
  <si>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</si>
  <si>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</si>
  <si>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</si>
  <si>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</si>
  <si>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</si>
  <si>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</si>
  <si>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</si>
  <si>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</si>
  <si>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</si>
  <si>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</si>
  <si>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</si>
  <si>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</si>
  <si>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</si>
  <si>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</si>
  <si>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</si>
  <si>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</si>
  <si>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</si>
  <si>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</si>
  <si>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</si>
  <si>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</si>
  <si>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</si>
  <si>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</si>
  <si>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</si>
  <si>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</si>
  <si>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</si>
  <si>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</si>
  <si>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</si>
  <si>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</si>
  <si>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</si>
  <si>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</si>
  <si>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</si>
  <si>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</si>
  <si>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</si>
  <si>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</si>
  <si>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</si>
  <si>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</si>
  <si>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</si>
  <si>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</si>
  <si>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</si>
  <si>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</si>
  <si>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</si>
  <si>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</si>
  <si>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</si>
  <si>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</si>
  <si>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</si>
  <si>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</si>
  <si>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</si>
  <si>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</si>
  <si>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</si>
  <si>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</si>
  <si>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</si>
  <si>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</si>
  <si>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</si>
  <si>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</si>
  <si>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</si>
  <si>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</si>
  <si>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</si>
  <si>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</si>
  <si>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</si>
  <si>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</si>
  <si>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</si>
  <si>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</si>
  <si>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</si>
  <si>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</si>
  <si>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</si>
  <si>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</si>
  <si>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</si>
  <si>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</si>
  <si>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</si>
  <si>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</si>
  <si>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</si>
  <si>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</si>
  <si>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</si>
  <si>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</si>
  <si>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</si>
  <si>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</si>
  <si>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</si>
  <si>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</si>
  <si>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</si>
  <si>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</si>
  <si>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</si>
  <si>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</si>
  <si>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</si>
  <si>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</si>
  <si>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</si>
  <si>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</si>
  <si>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</si>
  <si>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</si>
  <si>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</si>
  <si>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</si>
  <si>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</si>
  <si>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</si>
  <si>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</si>
  <si>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</si>
  <si>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</si>
  <si>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</si>
  <si>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</si>
  <si>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</si>
  <si>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</si>
  <si>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</si>
  <si>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</si>
  <si>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</si>
  <si>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</si>
  <si>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</si>
  <si>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</si>
  <si>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</si>
  <si>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</si>
  <si>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</si>
  <si>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</si>
  <si>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</si>
  <si>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</si>
  <si>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</si>
  <si>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</si>
  <si>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</si>
  <si>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</si>
  <si>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</si>
  <si>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</si>
  <si>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</si>
  <si>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</si>
  <si>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</si>
  <si>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</si>
  <si>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</si>
  <si>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</si>
  <si>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</si>
  <si>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</si>
  <si>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</si>
  <si>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</si>
  <si>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</si>
  <si>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</si>
  <si>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</si>
  <si>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</si>
  <si>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</si>
  <si>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</si>
  <si>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</si>
  <si>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</si>
  <si>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</si>
  <si>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</si>
  <si>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</si>
  <si>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</si>
  <si>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</si>
  <si>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</si>
  <si>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</si>
  <si>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</si>
  <si>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</si>
  <si>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</si>
  <si>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</si>
  <si>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</si>
  <si>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</si>
  <si>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</si>
  <si>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</si>
  <si>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</si>
  <si>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</si>
  <si>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</si>
  <si>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</si>
  <si>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</si>
  <si>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</si>
  <si>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</si>
  <si>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</si>
  <si>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</si>
  <si>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</si>
  <si>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</si>
  <si>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</si>
  <si>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</si>
  <si>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</si>
  <si>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</si>
  <si>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</si>
  <si>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</si>
  <si>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</si>
  <si>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</si>
  <si>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</si>
  <si>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</si>
  <si>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</si>
  <si>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</si>
  <si>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</si>
  <si>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</si>
  <si>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</si>
  <si>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</si>
  <si>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</si>
  <si>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</si>
  <si>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</si>
  <si>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</si>
  <si>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</si>
  <si>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</si>
  <si>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</si>
  <si>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</si>
  <si>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</si>
  <si>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</si>
  <si>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</si>
  <si>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</si>
  <si>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</si>
  <si>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</si>
  <si>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</si>
  <si>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</si>
  <si>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</si>
  <si>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</si>
  <si>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</si>
  <si>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</si>
  <si>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</si>
  <si>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</si>
  <si>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</si>
  <si>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</si>
  <si>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</si>
  <si>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</si>
  <si>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</si>
  <si>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</si>
  <si>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</si>
  <si>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</si>
  <si>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</si>
  <si>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</si>
  <si>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</si>
  <si>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</si>
  <si>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</si>
  <si>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</si>
  <si>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</si>
  <si>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</si>
  <si>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</si>
  <si>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</si>
  <si>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</si>
  <si>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</si>
  <si>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</si>
  <si>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</si>
  <si>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</si>
  <si>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</si>
  <si>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</si>
  <si>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</si>
  <si>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</si>
  <si>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</si>
  <si>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</si>
  <si>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</si>
  <si>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</si>
  <si>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</si>
  <si>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</si>
  <si>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</si>
  <si>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</si>
  <si>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</si>
  <si>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</si>
  <si>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</si>
  <si>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</si>
  <si>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</si>
  <si>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</si>
  <si>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</si>
  <si>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</si>
  <si>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</si>
  <si>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</si>
  <si>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</si>
  <si>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</si>
  <si>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</si>
  <si>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</si>
  <si>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</si>
  <si>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</si>
  <si>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</si>
  <si>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</si>
  <si>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</si>
  <si>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</si>
  <si>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</si>
  <si>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</si>
  <si>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</si>
  <si>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</si>
  <si>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</si>
  <si>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</si>
  <si>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</si>
  <si>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</si>
  <si>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</si>
  <si>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</si>
  <si>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</si>
  <si>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</si>
  <si>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</si>
  <si>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</si>
  <si>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</si>
  <si>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</si>
  <si>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</si>
  <si>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</si>
  <si>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</si>
  <si>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</si>
  <si>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</si>
  <si>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</si>
  <si>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</si>
  <si>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</si>
  <si>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</si>
  <si>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</si>
  <si>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</si>
  <si>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</si>
  <si>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</si>
  <si>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</si>
  <si>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</si>
  <si>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</si>
  <si>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</si>
  <si>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</si>
  <si>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</si>
  <si>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</si>
  <si>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</si>
  <si>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</si>
  <si>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</si>
  <si>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</si>
  <si>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</si>
  <si>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</si>
  <si>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</si>
  <si>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</si>
  <si>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</si>
  <si>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</si>
  <si>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</si>
  <si>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</si>
  <si>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</si>
  <si>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</si>
  <si>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</si>
  <si>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</si>
  <si>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</si>
  <si>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</si>
  <si>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</si>
  <si>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</si>
  <si>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</si>
  <si>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</si>
  <si>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</si>
  <si>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</si>
  <si>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</si>
  <si>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</si>
  <si>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</si>
  <si>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</si>
  <si>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</si>
  <si>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</si>
  <si>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</si>
  <si>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</si>
  <si>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</si>
  <si>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</si>
  <si>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</si>
  <si>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</si>
  <si>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</si>
  <si>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</si>
  <si>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</si>
  <si>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</si>
  <si>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</si>
  <si>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</si>
  <si>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</si>
  <si>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</si>
  <si>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</si>
  <si>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</si>
  <si>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</si>
  <si>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</si>
  <si>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</si>
  <si>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</si>
  <si>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</si>
  <si>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</si>
  <si>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</si>
  <si>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</si>
  <si>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</si>
  <si>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</si>
  <si>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</si>
  <si>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</si>
  <si>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</si>
  <si>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</si>
  <si>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</si>
  <si>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</si>
  <si>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</si>
  <si>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</si>
  <si>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</si>
  <si>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</si>
  <si>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</si>
  <si>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</si>
  <si>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</si>
  <si>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</si>
  <si>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</si>
  <si>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</si>
  <si>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</si>
  <si>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</si>
  <si>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</si>
  <si>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</si>
  <si>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</si>
  <si>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</si>
  <si>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</si>
  <si>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</si>
  <si>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</si>
  <si>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</si>
  <si>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</si>
  <si>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</si>
  <si>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</si>
  <si>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</si>
  <si>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</si>
  <si>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</si>
  <si>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</si>
  <si>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</si>
  <si>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</si>
  <si>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</si>
  <si>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</si>
  <si>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</si>
  <si>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</si>
  <si>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</si>
  <si>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</si>
  <si>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</si>
  <si>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</si>
  <si>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</si>
  <si>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</si>
  <si>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</si>
  <si>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</si>
  <si>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</si>
  <si>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</si>
  <si>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</si>
  <si>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</si>
  <si>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</si>
  <si>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</si>
  <si>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</si>
  <si>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</si>
  <si>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</si>
  <si>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</si>
  <si>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</si>
  <si>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</si>
  <si>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</si>
  <si>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</si>
  <si>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</si>
  <si>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</si>
  <si>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</si>
  <si>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</si>
  <si>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</si>
  <si>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</si>
  <si>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</si>
  <si>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</si>
  <si>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</si>
  <si>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</si>
  <si>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</si>
  <si>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</si>
  <si>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</si>
  <si>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</si>
  <si>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</si>
  <si>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</si>
  <si>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</si>
  <si>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</si>
  <si>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</si>
  <si>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</si>
  <si>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</si>
  <si>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</si>
  <si>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</si>
  <si>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</si>
  <si>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</si>
  <si>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</si>
  <si>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</si>
  <si>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</si>
  <si>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</si>
  <si>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</si>
  <si>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</si>
  <si>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</si>
  <si>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</si>
  <si>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</si>
  <si>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</si>
  <si>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</si>
  <si>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</si>
  <si>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</si>
  <si>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</si>
  <si>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</si>
  <si>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</si>
  <si>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</si>
  <si>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</si>
  <si>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</si>
  <si>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</si>
  <si>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</si>
  <si>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</si>
  <si>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</si>
  <si>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</si>
  <si>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</si>
  <si>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</si>
  <si>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</si>
  <si>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</si>
  <si>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</si>
  <si>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</si>
  <si>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</si>
  <si>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</si>
  <si>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</si>
  <si>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</si>
  <si>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</si>
  <si>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</si>
  <si>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</si>
  <si>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</si>
  <si>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</si>
  <si>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</si>
  <si>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</si>
  <si>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</si>
  <si>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</si>
  <si>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</si>
  <si>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</si>
  <si>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</si>
  <si>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</si>
  <si>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</si>
  <si>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</si>
  <si>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</si>
  <si>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</si>
  <si>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</si>
  <si>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</si>
  <si>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</si>
  <si>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</si>
  <si>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</si>
  <si>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</si>
  <si>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</si>
  <si>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</si>
  <si>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</si>
  <si>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</si>
  <si>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</si>
  <si>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</si>
  <si>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</si>
  <si>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</si>
  <si>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</si>
  <si>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</si>
  <si>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</si>
  <si>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</si>
  <si>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</si>
  <si>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</si>
  <si>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</si>
  <si>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</si>
  <si>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</si>
  <si>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</si>
  <si>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</si>
  <si>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</si>
  <si>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</si>
  <si>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</si>
  <si>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</si>
  <si>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</si>
  <si>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</si>
  <si>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</si>
  <si>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</si>
  <si>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</si>
  <si>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</si>
  <si>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</si>
  <si>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</si>
  <si>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</si>
  <si>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</si>
  <si>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</si>
  <si>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</si>
  <si>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</si>
  <si>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</si>
  <si>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</si>
  <si>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</si>
  <si>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</si>
  <si>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</si>
  <si>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</si>
  <si>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</si>
  <si>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</si>
  <si>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</si>
  <si>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</si>
  <si>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</si>
  <si>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</si>
  <si>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</si>
  <si>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</si>
  <si>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</si>
  <si>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</si>
  <si>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</si>
  <si>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</si>
  <si>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</si>
  <si>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</si>
  <si>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</si>
  <si>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</si>
  <si>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</si>
  <si>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</si>
  <si>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</si>
  <si>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</si>
  <si>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</si>
  <si>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</si>
  <si>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</si>
  <si>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</si>
  <si>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</si>
  <si>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</si>
  <si>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</si>
  <si>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</si>
  <si>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</si>
  <si>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</si>
  <si>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</si>
  <si>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</si>
  <si>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</si>
  <si>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</si>
  <si>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</si>
  <si>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</si>
  <si>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</si>
  <si>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</si>
  <si>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</si>
  <si>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</si>
  <si>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</si>
  <si>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</si>
  <si>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</si>
  <si>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</si>
  <si>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</si>
  <si>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</si>
  <si>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</si>
  <si>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</si>
  <si>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</si>
  <si>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</si>
  <si>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</si>
  <si>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</si>
  <si>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</si>
  <si>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</si>
  <si>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</si>
  <si>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</si>
  <si>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</si>
  <si>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</si>
  <si>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</si>
  <si>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</si>
  <si>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</si>
  <si>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</si>
  <si>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</si>
  <si>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</si>
  <si>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</si>
  <si>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</si>
  <si>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</si>
  <si>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</si>
  <si>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</si>
  <si>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</si>
  <si>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</si>
  <si>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</si>
  <si>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</si>
  <si>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</si>
  <si>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</si>
  <si>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</si>
  <si>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</si>
  <si>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</si>
  <si>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</si>
  <si>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</si>
  <si>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</si>
  <si>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</si>
  <si>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</si>
  <si>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</si>
  <si>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</si>
  <si>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</si>
  <si>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</si>
  <si>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</si>
  <si>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</si>
  <si>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</si>
  <si>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</si>
  <si>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</si>
  <si>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</si>
  <si>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</si>
  <si>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</si>
  <si>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</si>
  <si>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</si>
  <si>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</si>
  <si>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</si>
  <si>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</si>
  <si>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</si>
  <si>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</si>
  <si>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</si>
  <si>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</si>
  <si>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</si>
  <si>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</si>
  <si>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</si>
  <si>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</si>
  <si>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</si>
  <si>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</si>
  <si>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</si>
  <si>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</si>
  <si>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</si>
  <si>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</si>
  <si>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</si>
  <si>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</si>
  <si>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</si>
  <si>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</si>
  <si>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</si>
  <si>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</si>
  <si>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</si>
  <si>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</si>
  <si>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</si>
  <si>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</si>
  <si>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</si>
  <si>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</si>
  <si>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</si>
  <si>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</si>
  <si>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</si>
  <si>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</si>
  <si>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</si>
  <si>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</si>
  <si>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</si>
  <si>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</si>
  <si>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</si>
  <si>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</si>
  <si>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</si>
  <si>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</si>
  <si>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</si>
  <si>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</si>
  <si>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</si>
  <si>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</si>
  <si>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</si>
  <si>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</si>
  <si>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</si>
  <si>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</si>
  <si>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</si>
  <si>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</si>
  <si>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</si>
  <si>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</si>
  <si>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</si>
  <si>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</si>
  <si>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</si>
  <si>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</si>
  <si>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</si>
  <si>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</si>
  <si>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</si>
  <si>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</si>
  <si>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</si>
  <si>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</si>
  <si>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</si>
  <si>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</si>
  <si>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</si>
  <si>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</si>
  <si>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</si>
  <si>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</si>
  <si>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</si>
  <si>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</si>
  <si>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</si>
  <si>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</si>
  <si>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</si>
  <si>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</si>
  <si>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</si>
  <si>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</si>
  <si>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</si>
  <si>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</si>
  <si>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</si>
  <si>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</si>
  <si>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</si>
  <si>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</si>
  <si>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</si>
  <si>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</si>
  <si>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</si>
  <si>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</si>
  <si>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</si>
  <si>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</si>
  <si>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</si>
  <si>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</si>
  <si>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</si>
  <si>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</si>
  <si>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</si>
  <si>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</si>
  <si>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</si>
  <si>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</si>
  <si>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</si>
  <si>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</si>
  <si>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</si>
  <si>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</si>
  <si>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</si>
  <si>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</si>
  <si>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</si>
  <si>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</si>
  <si>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</si>
  <si>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</si>
  <si>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</si>
  <si>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</si>
  <si>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</si>
  <si>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</si>
  <si>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</si>
  <si>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</si>
  <si>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</si>
  <si>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</si>
  <si>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</si>
  <si>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</si>
  <si>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</si>
  <si>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</si>
  <si>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</si>
  <si>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</si>
  <si>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</si>
  <si>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</si>
  <si>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</si>
  <si>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</si>
  <si>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</si>
  <si>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</si>
  <si>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</si>
  <si>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</si>
  <si>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</si>
  <si>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</si>
  <si>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</si>
  <si>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</si>
  <si>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</si>
  <si>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</si>
  <si>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</si>
  <si>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</si>
  <si>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</si>
  <si>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</si>
  <si>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</si>
  <si>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</si>
  <si>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</si>
  <si>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</si>
  <si>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</si>
  <si>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</si>
  <si>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</si>
  <si>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</si>
  <si>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</si>
  <si>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</si>
  <si>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</si>
  <si>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</si>
  <si>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</si>
  <si>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</si>
  <si>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</si>
  <si>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</si>
  <si>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</si>
  <si>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</si>
  <si>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</si>
  <si>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</si>
  <si>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</si>
  <si>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</si>
  <si>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</si>
  <si>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</si>
  <si>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</si>
  <si>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</si>
  <si>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</si>
  <si>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</si>
  <si>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</si>
  <si>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</si>
  <si>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</si>
  <si>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</si>
  <si>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</si>
  <si>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</si>
  <si>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</si>
  <si>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</si>
  <si>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</si>
  <si>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</si>
  <si>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</si>
  <si>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</si>
  <si>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</si>
  <si>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</si>
  <si>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</si>
  <si>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</si>
  <si>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</si>
  <si>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</si>
  <si>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</si>
  <si>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</si>
  <si>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</si>
  <si>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</si>
  <si>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</si>
  <si>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</si>
  <si>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</si>
  <si>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</si>
  <si>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</si>
  <si>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</si>
  <si>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</si>
  <si>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</si>
  <si>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</si>
  <si>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</si>
  <si>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</si>
  <si>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</si>
  <si>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</si>
  <si>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</si>
  <si>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</si>
  <si>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</si>
  <si>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</si>
  <si>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</si>
  <si>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</si>
  <si>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</si>
  <si>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</si>
  <si>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</si>
  <si>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</si>
  <si>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</si>
  <si>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</si>
  <si>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</si>
  <si>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</si>
  <si>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</si>
  <si>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</si>
  <si>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</si>
  <si>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</si>
  <si>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</si>
  <si>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</si>
  <si>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</si>
  <si>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</si>
  <si>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</si>
  <si>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</si>
  <si>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</si>
  <si>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</si>
  <si>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</si>
  <si>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</si>
  <si>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</si>
  <si>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</si>
  <si>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</si>
  <si>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</si>
  <si>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</si>
  <si>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</si>
  <si>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</si>
  <si>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</si>
  <si>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</si>
  <si>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</si>
  <si>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</si>
  <si>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</si>
  <si>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</si>
  <si>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</si>
  <si>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</si>
  <si>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</si>
  <si>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</si>
  <si>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</si>
  <si>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</si>
  <si>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</si>
  <si>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</si>
  <si>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</si>
  <si>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</si>
  <si>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</si>
  <si>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</si>
  <si>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</si>
  <si>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</si>
  <si>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</si>
  <si>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</si>
  <si>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</si>
  <si>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</si>
  <si>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</si>
  <si>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</si>
  <si>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</si>
  <si>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</si>
  <si>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</si>
  <si>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</si>
  <si>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</si>
  <si>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</si>
  <si>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</si>
  <si>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</si>
  <si>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</si>
  <si>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</si>
  <si>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</si>
  <si>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</si>
  <si>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</si>
  <si>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</si>
  <si>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</si>
  <si>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</si>
  <si>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</si>
  <si>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</si>
  <si>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</si>
  <si>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</si>
  <si>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</si>
  <si>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</si>
  <si>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</si>
  <si>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</si>
  <si>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</si>
  <si>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</si>
  <si>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</si>
  <si>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</si>
  <si>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</si>
  <si>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</si>
  <si>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</si>
  <si>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</si>
  <si>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</si>
  <si>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</si>
  <si>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</si>
  <si>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</si>
  <si>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</si>
  <si>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</si>
  <si>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</si>
  <si>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</si>
  <si>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</si>
  <si>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</si>
  <si>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</si>
  <si>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</si>
  <si>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</si>
  <si>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</si>
  <si>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</si>
  <si>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</si>
  <si>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</si>
  <si>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</si>
  <si>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</si>
  <si>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</si>
  <si>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</si>
  <si>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</si>
  <si>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</si>
  <si>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</si>
  <si>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</si>
  <si>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</si>
  <si>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</si>
  <si>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</si>
  <si>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</si>
  <si>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</si>
  <si>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</si>
  <si>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</si>
  <si>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</si>
  <si>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</si>
  <si>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</si>
  <si>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</si>
  <si>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</si>
  <si>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</si>
  <si>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</si>
  <si>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</si>
  <si>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</si>
  <si>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</si>
  <si>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</si>
  <si>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</si>
  <si>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</si>
  <si>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</si>
  <si>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</si>
  <si>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</si>
  <si>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</si>
  <si>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</si>
  <si>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</si>
  <si>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</si>
  <si>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</si>
  <si>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</si>
  <si>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</si>
  <si>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</si>
  <si>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</si>
  <si>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</si>
  <si>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</si>
  <si>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</si>
  <si>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</si>
  <si>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</si>
  <si>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</si>
  <si>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</si>
  <si>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</si>
  <si>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</si>
  <si>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</si>
  <si>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</si>
  <si>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</si>
  <si>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</si>
  <si>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</si>
  <si>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</si>
  <si>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</si>
  <si>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</si>
  <si>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</si>
  <si>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</si>
  <si>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</si>
  <si>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</si>
  <si>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</si>
  <si>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</si>
  <si>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</si>
  <si>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</si>
  <si>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</si>
  <si>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</si>
  <si>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</si>
  <si>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</si>
  <si>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</si>
  <si>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</si>
  <si>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</si>
  <si>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</si>
  <si>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</si>
  <si>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</si>
  <si>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</si>
  <si>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</si>
  <si>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</si>
  <si>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</si>
  <si>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</si>
  <si>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</si>
  <si>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</si>
  <si>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</si>
  <si>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</si>
  <si>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</si>
  <si>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</si>
  <si>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</si>
  <si>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</si>
  <si>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</si>
  <si>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</si>
  <si>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</si>
  <si>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</si>
  <si>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</si>
  <si>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</si>
  <si>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</si>
  <si>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</si>
  <si>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</si>
  <si>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</si>
  <si>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</si>
  <si>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</si>
  <si>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</si>
  <si>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</si>
  <si>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</si>
  <si>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</si>
  <si>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</si>
  <si>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</si>
  <si>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</si>
  <si>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</si>
  <si>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</si>
  <si>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</si>
  <si>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</si>
  <si>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</si>
  <si>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</si>
  <si>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</si>
  <si>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</si>
  <si>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</si>
  <si>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</si>
  <si>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</si>
  <si>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</si>
  <si>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</si>
  <si>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</si>
  <si>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</si>
  <si>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</si>
  <si>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</si>
  <si>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</si>
  <si>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</si>
  <si>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</si>
  <si>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</si>
  <si>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</si>
  <si>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</si>
  <si>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</si>
  <si>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</si>
  <si>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</si>
  <si>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</si>
  <si>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</si>
  <si>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</si>
  <si>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</si>
  <si>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</si>
  <si>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</si>
  <si>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</si>
  <si>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</si>
  <si>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</si>
  <si>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</si>
  <si>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</si>
  <si>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</si>
  <si>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</si>
  <si>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</si>
  <si>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</si>
  <si>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</si>
  <si>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</si>
  <si>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</si>
  <si>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</si>
  <si>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</si>
  <si>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</si>
  <si>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</si>
  <si>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</si>
  <si>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</si>
  <si>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</si>
  <si>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</si>
  <si>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</si>
  <si>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</si>
  <si>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</si>
  <si>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</si>
  <si>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</si>
  <si>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</si>
  <si>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</si>
  <si>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</si>
  <si>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</si>
  <si>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</si>
  <si>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</si>
  <si>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</si>
  <si>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</si>
  <si>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</si>
  <si>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</si>
  <si>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</si>
  <si>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</si>
  <si>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</si>
  <si>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</si>
  <si>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</si>
  <si>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</si>
  <si>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</si>
  <si>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</si>
  <si>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</si>
  <si>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</si>
  <si>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</si>
  <si>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</si>
  <si>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</si>
  <si>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</si>
  <si>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</si>
  <si>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</si>
  <si>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</si>
  <si>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</si>
  <si>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</si>
  <si>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</si>
  <si>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</si>
  <si>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</si>
  <si>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</si>
  <si>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</si>
  <si>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</si>
  <si>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</si>
  <si>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</si>
  <si>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</si>
  <si>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</si>
  <si>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</si>
  <si>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</si>
  <si>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</si>
  <si>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</si>
  <si>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</si>
  <si>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</si>
  <si>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</si>
  <si>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</si>
  <si>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</si>
  <si>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</si>
  <si>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</si>
  <si>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</si>
  <si>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</si>
  <si>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</si>
  <si>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</si>
  <si>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</si>
  <si>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</si>
  <si>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</si>
  <si>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</si>
  <si>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</si>
  <si>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</si>
  <si>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</si>
  <si>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</si>
  <si>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</si>
  <si>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</si>
  <si>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</si>
  <si>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</si>
  <si>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</si>
  <si>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</si>
  <si>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</si>
  <si>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</si>
  <si>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</si>
  <si>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</si>
  <si>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</si>
  <si>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</si>
  <si>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</si>
  <si>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</si>
  <si>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</si>
  <si>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</si>
  <si>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</si>
  <si>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</si>
  <si>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</si>
  <si>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</si>
  <si>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</si>
  <si>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</si>
  <si>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</si>
  <si>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</si>
  <si>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</si>
  <si>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</si>
  <si>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</si>
  <si>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</si>
  <si>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</si>
  <si>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</si>
  <si>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</si>
  <si>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</si>
  <si>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</si>
  <si>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</si>
  <si>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</si>
  <si>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</si>
  <si>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</si>
  <si>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</si>
  <si>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</si>
  <si>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</si>
  <si>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</si>
  <si>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</si>
  <si>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</si>
  <si>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</si>
  <si>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</si>
  <si>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</si>
  <si>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</si>
  <si>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</si>
  <si>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</si>
  <si>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</si>
  <si>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</si>
  <si>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</si>
  <si>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</si>
  <si>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</si>
  <si>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</si>
  <si>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</si>
  <si>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</si>
  <si>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</si>
  <si>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</si>
  <si>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</si>
  <si>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</si>
  <si>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</si>
  <si>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</si>
  <si>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</si>
  <si>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</si>
  <si>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</si>
  <si>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</si>
  <si>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</si>
  <si>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</si>
  <si>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</si>
  <si>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</si>
  <si>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</si>
  <si>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</si>
  <si>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</si>
  <si>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</si>
  <si>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</si>
  <si>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</si>
  <si>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</si>
  <si>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</si>
  <si>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</si>
  <si>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</si>
  <si>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</si>
  <si>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</si>
  <si>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</si>
  <si>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</si>
  <si>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</si>
  <si>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</si>
  <si>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</si>
  <si>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</si>
  <si>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</si>
  <si>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</si>
  <si>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</si>
  <si>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</si>
  <si>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</si>
  <si>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</si>
  <si>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</si>
  <si>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</si>
  <si>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</si>
  <si>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</si>
  <si>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</si>
  <si>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</si>
  <si>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</si>
  <si>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</si>
  <si>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</si>
  <si>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</si>
  <si>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</si>
  <si>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</si>
  <si>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</si>
  <si>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</si>
  <si>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</si>
  <si>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</si>
  <si>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</si>
  <si>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</si>
  <si>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</si>
  <si>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</si>
  <si>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</si>
  <si>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</si>
  <si>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</si>
  <si>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</si>
  <si>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</si>
  <si>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</si>
  <si>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</si>
  <si>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</si>
  <si>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</si>
  <si>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</si>
  <si>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</si>
  <si>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</si>
  <si>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</si>
  <si>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</si>
  <si>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</si>
  <si>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</si>
  <si>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</si>
  <si>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</si>
  <si>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</si>
  <si>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</si>
  <si>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</si>
  <si>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</si>
  <si>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</si>
  <si>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</si>
  <si>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</si>
  <si>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</si>
  <si>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</si>
  <si>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</si>
  <si>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</si>
  <si>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</si>
  <si>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</si>
  <si>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</si>
  <si>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</si>
  <si>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</si>
  <si>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</si>
  <si>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</si>
  <si>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</si>
  <si>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</si>
  <si>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</si>
  <si>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</si>
  <si>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</si>
  <si>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</si>
  <si>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</si>
  <si>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</si>
  <si>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</si>
  <si>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</si>
  <si>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</si>
  <si>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</si>
  <si>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</si>
  <si>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</si>
  <si>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</si>
  <si>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</si>
  <si>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</si>
  <si>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</si>
  <si>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</si>
  <si>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</si>
  <si>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</si>
  <si>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</si>
  <si>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</si>
  <si>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</si>
  <si>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</si>
  <si>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</si>
  <si>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</si>
  <si>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</si>
  <si>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</si>
  <si>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</si>
  <si>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</si>
  <si>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</si>
  <si>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</si>
  <si>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</si>
  <si>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</si>
  <si>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</si>
  <si>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</si>
  <si>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</si>
  <si>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</si>
  <si>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</si>
  <si>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</si>
  <si>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</si>
  <si>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</si>
  <si>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</si>
  <si>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</si>
  <si>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</si>
  <si>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</si>
  <si>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</si>
  <si>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</si>
  <si>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</si>
  <si>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</si>
  <si>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</si>
  <si>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</si>
  <si>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</si>
  <si>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</si>
  <si>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</si>
  <si>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</si>
  <si>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</si>
  <si>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</si>
  <si>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</si>
  <si>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</si>
  <si>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</si>
  <si>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</si>
  <si>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</si>
  <si>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</si>
  <si>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</si>
  <si>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</si>
  <si>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</si>
  <si>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</si>
  <si>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</si>
  <si>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</si>
  <si>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</si>
  <si>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</si>
  <si>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</si>
  <si>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</si>
  <si>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</si>
  <si>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</si>
  <si>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</si>
  <si>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</si>
  <si>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</si>
  <si>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</si>
  <si>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</si>
  <si>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</si>
  <si>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</si>
  <si>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</si>
  <si>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</si>
  <si>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</si>
  <si>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</si>
  <si>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</si>
  <si>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</si>
  <si>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</si>
  <si>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</si>
  <si>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</si>
  <si>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</si>
  <si>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</si>
  <si>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</si>
  <si>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</si>
  <si>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</si>
  <si>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</si>
  <si>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</si>
  <si>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</si>
  <si>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</si>
  <si>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</si>
  <si>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</si>
  <si>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</si>
  <si>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</si>
  <si>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</si>
  <si>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</si>
  <si>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</si>
  <si>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</si>
  <si>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</si>
  <si>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</si>
  <si>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</si>
  <si>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</si>
  <si>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</si>
  <si>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</si>
  <si>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</si>
  <si>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</si>
  <si>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</si>
  <si>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</si>
  <si>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</si>
  <si>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</si>
  <si>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</si>
  <si>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</si>
  <si>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</si>
  <si>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</si>
  <si>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</si>
  <si>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</si>
  <si>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</si>
  <si>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</si>
  <si>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</si>
  <si>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</si>
  <si>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</si>
  <si>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</si>
  <si>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</si>
  <si>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</si>
  <si>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</si>
  <si>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</si>
  <si>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</si>
  <si>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</si>
  <si>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</si>
  <si>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</si>
  <si>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</si>
  <si>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</si>
  <si>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</si>
  <si>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</si>
  <si>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</si>
  <si>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</si>
  <si>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</si>
  <si>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</si>
  <si>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</si>
  <si>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</si>
  <si>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</si>
  <si>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</si>
  <si>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</si>
  <si>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</si>
  <si>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</si>
  <si>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</si>
  <si>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</si>
  <si>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</si>
  <si>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</si>
  <si>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</si>
  <si>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</si>
  <si>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</si>
  <si>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</si>
  <si>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</si>
  <si>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</si>
  <si>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</si>
  <si>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</si>
  <si>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</si>
  <si>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</si>
  <si>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</si>
  <si>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</si>
  <si>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</si>
  <si>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</si>
  <si>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</si>
  <si>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</si>
  <si>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</si>
  <si>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</si>
  <si>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</si>
  <si>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</si>
  <si>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</si>
  <si>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</si>
  <si>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</si>
  <si>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</si>
  <si>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</si>
  <si>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</si>
  <si>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</si>
  <si>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</si>
  <si>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</si>
  <si>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</si>
  <si>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</si>
  <si>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</si>
  <si>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</si>
  <si>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</si>
  <si>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</si>
  <si>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</si>
  <si>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</si>
  <si>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</si>
  <si>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</si>
  <si>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</si>
  <si>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</si>
  <si>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</si>
  <si>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</si>
  <si>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</si>
  <si>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</si>
  <si>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</si>
  <si>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</si>
  <si>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</si>
  <si>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</si>
  <si>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</si>
  <si>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</si>
  <si>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</si>
  <si>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</si>
  <si>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</si>
  <si>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</si>
  <si>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</si>
  <si>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</si>
  <si>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</si>
  <si>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</si>
  <si>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</si>
  <si>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</si>
  <si>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</si>
  <si>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</si>
  <si>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</si>
  <si>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</si>
  <si>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</si>
  <si>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</si>
  <si>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</si>
  <si>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</si>
  <si>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</si>
  <si>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</si>
  <si>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</si>
  <si>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</si>
  <si>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</si>
  <si>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</si>
  <si>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</si>
  <si>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</si>
  <si>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</si>
  <si>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</si>
  <si>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</si>
  <si>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</si>
  <si>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</si>
  <si>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</si>
  <si>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</si>
  <si>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</si>
  <si>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</si>
  <si>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</si>
  <si>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</si>
  <si>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</si>
  <si>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</si>
  <si>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</si>
  <si>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</si>
  <si>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</si>
  <si>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</si>
  <si>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</si>
  <si>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</si>
  <si>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</si>
  <si>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</si>
  <si>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</si>
  <si>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</si>
  <si>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</si>
  <si>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</si>
  <si>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</si>
  <si>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</si>
  <si>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</si>
  <si>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</si>
  <si>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</si>
  <si>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</si>
  <si>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</si>
  <si>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</si>
  <si>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</si>
  <si>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</si>
  <si>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</si>
  <si>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</si>
  <si>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</si>
  <si>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</si>
  <si>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</si>
  <si>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</si>
  <si>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</si>
  <si>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</si>
  <si>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</si>
  <si>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</si>
  <si>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</si>
  <si>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</si>
  <si>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</si>
  <si>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</si>
  <si>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</si>
  <si>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</si>
  <si>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</si>
  <si>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</si>
  <si>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</si>
  <si>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</si>
  <si>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</si>
  <si>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</si>
  <si>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</si>
  <si>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</si>
  <si>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</si>
  <si>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</si>
  <si>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</si>
  <si>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</si>
  <si>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</si>
  <si>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</si>
  <si>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</si>
  <si>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</si>
  <si>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</si>
  <si>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</si>
  <si>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</si>
  <si>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</si>
  <si>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</si>
  <si>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</si>
  <si>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</si>
  <si>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</si>
  <si>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</si>
  <si>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</si>
  <si>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</si>
  <si>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</si>
  <si>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</si>
  <si>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</si>
  <si>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</si>
  <si>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</si>
  <si>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</si>
  <si>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</si>
  <si>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</si>
  <si>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</si>
  <si>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</si>
  <si>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</si>
  <si>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</si>
  <si>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</si>
  <si>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</si>
  <si>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</si>
  <si>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</si>
  <si>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</si>
  <si>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</si>
  <si>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</si>
  <si>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</si>
  <si>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</si>
  <si>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</si>
  <si>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</si>
  <si>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</si>
  <si>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</si>
  <si>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</si>
  <si>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</si>
  <si>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</si>
  <si>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</si>
  <si>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</si>
  <si>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</si>
  <si>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</si>
  <si>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</si>
  <si>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</si>
  <si>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</si>
  <si>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</si>
  <si>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</si>
  <si>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</si>
  <si>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</si>
  <si>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</si>
  <si>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</si>
  <si>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</si>
  <si>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</si>
  <si>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</si>
  <si>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</si>
  <si>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</si>
  <si>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</si>
  <si>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</si>
  <si>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</si>
  <si>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</si>
  <si>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</si>
  <si>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</si>
  <si>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</si>
  <si>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</si>
  <si>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</si>
  <si>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</si>
  <si>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</si>
  <si>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</si>
  <si>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</si>
  <si>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</si>
  <si>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</si>
  <si>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</si>
  <si>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</si>
  <si>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</si>
  <si>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</si>
  <si>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</si>
  <si>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</si>
  <si>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</si>
  <si>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</si>
  <si>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</si>
  <si>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</si>
  <si>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</si>
  <si>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</si>
  <si>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</si>
  <si>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</si>
  <si>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</si>
  <si>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</si>
  <si>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</si>
  <si>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</si>
  <si>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</si>
  <si>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</si>
  <si>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</si>
  <si>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</si>
  <si>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</si>
  <si>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</si>
  <si>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</si>
  <si>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</si>
  <si>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</si>
  <si>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</si>
  <si>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</si>
  <si>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</si>
  <si>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</si>
  <si>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</si>
  <si>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</si>
  <si>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</si>
  <si>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</si>
  <si>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</si>
  <si>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</si>
  <si>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</si>
  <si>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</si>
  <si>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</si>
  <si>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</si>
  <si>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</si>
  <si>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</si>
  <si>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</si>
  <si>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</si>
  <si>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</si>
  <si>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</si>
  <si>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</si>
  <si>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</si>
  <si>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</si>
  <si>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</si>
  <si>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</si>
  <si>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</si>
  <si>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</si>
  <si>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</si>
  <si>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</si>
  <si>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</si>
  <si>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</si>
  <si>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</si>
  <si>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</si>
  <si>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</si>
  <si>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</si>
  <si>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</si>
  <si>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</si>
  <si>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</si>
  <si>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</si>
  <si>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</si>
  <si>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</si>
  <si>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</si>
  <si>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</si>
  <si>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</si>
  <si>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</si>
  <si>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</si>
  <si>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</si>
  <si>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</si>
  <si>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</si>
  <si>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</si>
  <si>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</si>
  <si>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</si>
  <si>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</si>
  <si>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</si>
  <si>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</si>
  <si>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</si>
  <si>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</si>
  <si>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</si>
  <si>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</si>
  <si>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</si>
  <si>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</si>
  <si>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</si>
  <si>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</si>
  <si>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</si>
  <si>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</si>
  <si>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</si>
  <si>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</si>
  <si>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</si>
  <si>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</si>
  <si>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</si>
  <si>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</si>
  <si>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</si>
  <si>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</si>
  <si>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</si>
  <si>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</si>
  <si>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</si>
  <si>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</si>
  <si>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</si>
  <si>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</si>
  <si>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</si>
  <si>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</si>
  <si>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</si>
  <si>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</si>
  <si>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</si>
  <si>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</si>
  <si>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</si>
  <si>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</si>
  <si>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</si>
  <si>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</si>
  <si>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</si>
  <si>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</si>
  <si>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</si>
  <si>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</si>
  <si>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</si>
  <si>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</si>
  <si>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</si>
  <si>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</si>
  <si>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</si>
  <si>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</si>
  <si>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</si>
  <si>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</si>
  <si>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</si>
  <si>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</si>
  <si>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</si>
  <si>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</si>
  <si>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</si>
  <si>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</si>
  <si>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</si>
  <si>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</si>
  <si>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</si>
  <si>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</si>
  <si>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</si>
  <si>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</si>
  <si>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</si>
  <si>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</si>
  <si>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</si>
  <si>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</si>
  <si>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</si>
  <si>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</si>
  <si>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</si>
  <si>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</si>
  <si>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</si>
  <si>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</si>
  <si>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</si>
  <si>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</si>
  <si>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</si>
  <si>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</si>
  <si>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</si>
  <si>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</si>
  <si>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</si>
  <si>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</si>
  <si>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</si>
  <si>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</si>
  <si>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</si>
  <si>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</si>
  <si>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</si>
  <si>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</si>
  <si>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</si>
  <si>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</si>
  <si>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</si>
  <si>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</si>
  <si>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</si>
  <si>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</si>
  <si>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</si>
  <si>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</si>
  <si>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</si>
  <si>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</si>
  <si>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</si>
  <si>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</si>
  <si>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</si>
  <si>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</si>
  <si>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</si>
  <si>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</si>
  <si>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</si>
  <si>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</si>
  <si>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</si>
  <si>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</si>
  <si>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</si>
  <si>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</si>
  <si>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</si>
  <si>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</si>
  <si>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</si>
  <si>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</si>
  <si>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</si>
  <si>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</si>
  <si>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</si>
  <si>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</si>
  <si>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</si>
  <si>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</si>
  <si>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</si>
  <si>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</si>
  <si>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</si>
  <si>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</si>
  <si>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</si>
  <si>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</si>
  <si>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</si>
  <si>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</si>
  <si>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</si>
  <si>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</si>
  <si>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</si>
  <si>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</si>
  <si>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</si>
  <si>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</si>
  <si>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</si>
  <si>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</si>
  <si>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</si>
  <si>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</si>
  <si>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</si>
  <si>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</si>
  <si>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</si>
  <si>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</si>
  <si>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</si>
  <si>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</si>
  <si>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</si>
  <si>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</si>
  <si>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</si>
  <si>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</si>
  <si>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</si>
  <si>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</si>
  <si>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</si>
  <si>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</si>
  <si>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</si>
  <si>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</si>
  <si>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</si>
  <si>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</si>
  <si>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</si>
  <si>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</si>
  <si>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</si>
  <si>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</si>
  <si>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</si>
  <si>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</si>
  <si>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</si>
  <si>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</si>
  <si>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</si>
  <si>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</si>
  <si>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</si>
  <si>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</si>
  <si>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</si>
  <si>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</si>
  <si>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</si>
  <si>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</si>
  <si>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</si>
  <si>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</si>
  <si>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</si>
  <si>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</si>
  <si>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</si>
  <si>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</si>
  <si>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</si>
  <si>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</si>
  <si>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</si>
  <si>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</si>
  <si>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</si>
  <si>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</si>
  <si>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</si>
  <si>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</si>
  <si>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</si>
  <si>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</si>
  <si>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</si>
  <si>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</si>
  <si>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</si>
  <si>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</si>
  <si>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</si>
  <si>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</si>
  <si>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</si>
  <si>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</si>
  <si>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</si>
  <si>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</si>
  <si>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</si>
  <si>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</si>
  <si>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</si>
  <si>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</si>
  <si>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</si>
  <si>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</si>
  <si>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</si>
  <si>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</si>
  <si>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</si>
  <si>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</si>
  <si>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</si>
  <si>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</si>
  <si>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</si>
  <si>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</si>
  <si>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</si>
  <si>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</si>
  <si>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</si>
  <si>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</si>
  <si>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</si>
  <si>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</si>
  <si>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</si>
  <si>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</si>
  <si>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</si>
  <si>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</si>
  <si>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</si>
  <si>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</si>
  <si>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</si>
  <si>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</si>
  <si>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</si>
  <si>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</si>
  <si>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</si>
  <si>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</si>
  <si>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</si>
  <si>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</si>
  <si>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</si>
  <si>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</si>
  <si>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</si>
  <si>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</si>
  <si>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</si>
  <si>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</si>
  <si>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</si>
  <si>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</si>
  <si>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</si>
  <si>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</si>
  <si>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</si>
  <si>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</si>
  <si>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</si>
  <si>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</si>
  <si>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</si>
  <si>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</si>
  <si>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</si>
  <si>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</si>
  <si>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</si>
  <si>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</si>
  <si>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</si>
  <si>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</si>
  <si>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</si>
  <si>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</si>
  <si>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</si>
  <si>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</si>
  <si>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</si>
  <si>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</si>
  <si>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</si>
  <si>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</si>
  <si>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</si>
  <si>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</si>
  <si>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</si>
  <si>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</si>
  <si>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</si>
  <si>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</si>
  <si>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</si>
  <si>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</si>
  <si>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</si>
  <si>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</si>
  <si>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</si>
  <si>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</si>
  <si>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</si>
  <si>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</si>
  <si>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</si>
  <si>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</si>
  <si>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</si>
  <si>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</si>
  <si>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</si>
  <si>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</si>
  <si>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</si>
  <si>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</si>
  <si>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</si>
  <si>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</si>
  <si>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</si>
  <si>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</si>
  <si>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</si>
  <si>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</si>
  <si>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</si>
  <si>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</si>
  <si>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</si>
  <si>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</si>
  <si>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</si>
  <si>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</si>
  <si>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</si>
  <si>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</si>
  <si>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</si>
  <si>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</si>
  <si>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</si>
  <si>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</si>
  <si>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</si>
  <si>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</si>
  <si>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</si>
  <si>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</si>
  <si>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</si>
  <si>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</si>
  <si>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</si>
  <si>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</si>
  <si>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</si>
  <si>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</si>
  <si>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</si>
  <si>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</si>
  <si>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</si>
  <si>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</si>
  <si>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</si>
  <si>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</si>
  <si>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</si>
  <si>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</si>
  <si>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</si>
  <si>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</si>
  <si>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</si>
  <si>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</si>
  <si>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</si>
  <si>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</si>
  <si>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</si>
  <si>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</si>
  <si>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</si>
  <si>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</si>
  <si>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</si>
  <si>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</si>
  <si>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</si>
  <si>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</si>
  <si>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</si>
  <si>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</si>
  <si>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</si>
  <si>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</si>
  <si>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</si>
  <si>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</si>
  <si>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</si>
  <si>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</si>
  <si>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</si>
  <si>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</si>
  <si>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</si>
  <si>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</si>
  <si>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</si>
  <si>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</si>
  <si>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</si>
  <si>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</si>
  <si>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</si>
  <si>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</si>
  <si>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</si>
  <si>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</si>
  <si>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</si>
  <si>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</si>
  <si>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</si>
  <si>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</si>
  <si>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</si>
  <si>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</si>
  <si>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</si>
  <si>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</si>
  <si>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</si>
  <si>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</si>
  <si>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</si>
  <si>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</si>
  <si>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</si>
  <si>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</si>
  <si>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</si>
  <si>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</si>
  <si>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</si>
  <si>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</si>
  <si>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</si>
  <si>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</si>
  <si>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</si>
  <si>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</si>
  <si>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</si>
  <si>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</si>
  <si>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</si>
  <si>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</si>
  <si>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</si>
  <si>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</si>
  <si>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</si>
  <si>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</si>
  <si>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</si>
  <si>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</si>
  <si>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</si>
  <si>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</si>
  <si>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</si>
  <si>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</si>
  <si>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</si>
  <si>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</si>
  <si>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</si>
  <si>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</si>
  <si>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</si>
  <si>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</si>
  <si>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</si>
  <si>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</si>
  <si>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</si>
  <si>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</si>
  <si>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</si>
  <si>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</si>
  <si>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</si>
  <si>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</si>
  <si>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</si>
  <si>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</si>
  <si>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</si>
  <si>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</si>
  <si>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</si>
  <si>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</si>
  <si>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</si>
  <si>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</si>
  <si>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</si>
  <si>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</si>
  <si>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</si>
  <si>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</si>
  <si>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</si>
  <si>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</si>
  <si>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</si>
  <si>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</si>
  <si>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</si>
  <si>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</si>
  <si>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</si>
  <si>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</si>
  <si>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</si>
  <si>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</si>
  <si>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</si>
  <si>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</si>
  <si>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</si>
  <si>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</si>
  <si>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</si>
  <si>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</si>
  <si>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</si>
  <si>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</si>
  <si>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</si>
  <si>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</si>
  <si>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</si>
  <si>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</si>
  <si>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</si>
  <si>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</si>
  <si>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</si>
  <si>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</si>
  <si>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</si>
  <si>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</si>
  <si>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</si>
  <si>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</si>
  <si>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</si>
  <si>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</si>
  <si>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</si>
  <si>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</si>
  <si>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</si>
  <si>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</si>
  <si>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</si>
  <si>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</si>
  <si>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</si>
  <si>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</si>
  <si>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</si>
  <si>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</si>
  <si>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</si>
  <si>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</si>
  <si>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</si>
  <si>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</si>
  <si>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</si>
  <si>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</si>
  <si>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</si>
  <si>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</si>
  <si>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</si>
  <si>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</si>
  <si>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</si>
  <si>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</si>
  <si>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</si>
  <si>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</si>
  <si>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</si>
  <si>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</si>
  <si>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</si>
  <si>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</si>
  <si>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</si>
  <si>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</si>
  <si>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</si>
  <si>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</si>
  <si>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</si>
  <si>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</si>
  <si>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</si>
  <si>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</si>
  <si>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</si>
  <si>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</si>
  <si>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</si>
  <si>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</si>
  <si>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</si>
  <si>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</si>
  <si>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</si>
  <si>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</si>
  <si>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</si>
  <si>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</si>
  <si>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</si>
  <si>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</si>
  <si>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</si>
  <si>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</si>
  <si>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</si>
  <si>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</si>
  <si>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</si>
  <si>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</si>
  <si>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</si>
  <si>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</si>
  <si>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</si>
  <si>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</si>
  <si>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</si>
  <si>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</si>
  <si>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</si>
  <si>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</si>
  <si>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</si>
  <si>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</si>
  <si>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</si>
  <si>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</si>
  <si>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</si>
  <si>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</si>
  <si>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</si>
  <si>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</si>
  <si>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</si>
  <si>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</si>
  <si>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</si>
  <si>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</si>
  <si>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</si>
  <si>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</si>
  <si>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</si>
  <si>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</si>
  <si>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</si>
  <si>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</si>
  <si>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</si>
  <si>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</si>
  <si>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</si>
  <si>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</si>
  <si>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</si>
  <si>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</si>
  <si>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</si>
  <si>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</si>
  <si>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</si>
  <si>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</si>
  <si>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</si>
  <si>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</si>
  <si>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</si>
  <si>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</si>
  <si>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</si>
  <si>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</si>
  <si>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</si>
  <si>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</si>
  <si>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</si>
  <si>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</si>
  <si>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</si>
  <si>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</si>
  <si>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</si>
  <si>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</si>
  <si>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</si>
  <si>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</si>
  <si>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</si>
  <si>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</si>
  <si>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</si>
  <si>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</si>
  <si>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</si>
  <si>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</si>
  <si>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</si>
  <si>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</si>
  <si>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</si>
  <si>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</si>
  <si>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</si>
  <si>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</si>
  <si>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</si>
  <si>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</si>
  <si>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</si>
  <si>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</si>
  <si>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</si>
  <si>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</si>
  <si>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</si>
  <si>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</si>
  <si>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</si>
  <si>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</si>
  <si>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</si>
  <si>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</si>
  <si>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</si>
  <si>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</si>
  <si>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</si>
  <si>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</si>
  <si>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</si>
  <si>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</si>
  <si>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</si>
  <si>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</si>
  <si>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</si>
  <si>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</si>
  <si>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</si>
  <si>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</si>
  <si>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</si>
  <si>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</si>
  <si>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</si>
  <si>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</si>
  <si>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</si>
  <si>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</si>
  <si>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</si>
  <si>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</si>
  <si>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</si>
  <si>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</si>
  <si>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</si>
  <si>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</si>
  <si>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</si>
  <si>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</si>
  <si>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</si>
  <si>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</si>
  <si>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</si>
  <si>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</si>
  <si>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</si>
  <si>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</si>
  <si>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</si>
  <si>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</si>
  <si>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</si>
  <si>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</si>
  <si>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</si>
  <si>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</si>
  <si>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</si>
  <si>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</si>
  <si>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</si>
  <si>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</si>
  <si>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</si>
  <si>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</si>
  <si>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</si>
  <si>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</si>
  <si>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</si>
  <si>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</si>
  <si>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</si>
  <si>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</si>
  <si>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</si>
  <si>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</si>
  <si>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</si>
  <si>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</si>
  <si>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</si>
  <si>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</si>
  <si>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</si>
  <si>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</si>
  <si>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</si>
  <si>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</si>
  <si>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</si>
  <si>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</si>
  <si>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</si>
  <si>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</si>
  <si>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</si>
  <si>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</si>
  <si>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</si>
  <si>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</si>
  <si>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</si>
  <si>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</si>
  <si>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</si>
  <si>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</si>
  <si>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</si>
  <si>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</si>
  <si>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</si>
  <si>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</si>
  <si>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</si>
  <si>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</si>
  <si>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</si>
  <si>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</si>
  <si>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</si>
  <si>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</si>
  <si>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</si>
  <si>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</si>
  <si>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</si>
  <si>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</si>
  <si>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</si>
  <si>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</si>
  <si>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</si>
  <si>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</si>
  <si>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</si>
  <si>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</si>
  <si>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</si>
  <si>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</si>
  <si>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</si>
  <si>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</si>
  <si>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</si>
  <si>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</si>
  <si>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</si>
  <si>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</si>
  <si>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</si>
  <si>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</si>
  <si>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</si>
  <si>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</si>
  <si>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</si>
  <si>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</si>
  <si>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</si>
  <si>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</si>
  <si>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</si>
  <si>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</si>
  <si>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</si>
  <si>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</si>
  <si>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</si>
  <si>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</si>
  <si>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</si>
  <si>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</si>
  <si>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</si>
  <si>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</si>
  <si>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</si>
  <si>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</si>
  <si>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</si>
  <si>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</si>
  <si>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</si>
  <si>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</si>
  <si>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</si>
  <si>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</si>
  <si>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</si>
  <si>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</si>
  <si>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</si>
  <si>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</si>
  <si>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</si>
  <si>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</si>
  <si>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</si>
  <si>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</si>
  <si>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</si>
  <si>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</si>
  <si>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</si>
  <si>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</si>
  <si>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</si>
  <si>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</si>
  <si>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</si>
  <si>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</si>
  <si>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</si>
  <si>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</si>
  <si>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</si>
  <si>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</si>
  <si>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</si>
  <si>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</si>
  <si>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</si>
  <si>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</si>
  <si>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</si>
  <si>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</si>
  <si>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</si>
  <si>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</si>
  <si>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</si>
  <si>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</si>
  <si>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</si>
  <si>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</si>
  <si>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</si>
  <si>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</si>
  <si>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</si>
  <si>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</si>
  <si>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</si>
  <si>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</si>
  <si>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</si>
  <si>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</si>
  <si>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</si>
  <si>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</si>
  <si>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</si>
  <si>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</si>
  <si>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</si>
  <si>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</si>
  <si>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</si>
  <si>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</si>
  <si>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</si>
  <si>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</si>
  <si>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</si>
  <si>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</si>
  <si>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</si>
  <si>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</si>
  <si>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</si>
  <si>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</si>
  <si>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</si>
  <si>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</si>
  <si>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</si>
  <si>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</si>
  <si>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</si>
  <si>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</si>
  <si>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</si>
  <si>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</si>
  <si>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</si>
  <si>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</si>
  <si>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</si>
  <si>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</si>
  <si>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</si>
  <si>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</si>
  <si>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</si>
  <si>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</si>
  <si>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</si>
  <si>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</si>
  <si>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</si>
  <si>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</si>
  <si>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</si>
  <si>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</si>
  <si>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</si>
  <si>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</si>
  <si>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</si>
  <si>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</si>
  <si>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</si>
  <si>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</si>
  <si>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</si>
  <si>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</si>
  <si>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</si>
  <si>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</si>
  <si>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</si>
  <si>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</si>
  <si>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</si>
  <si>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</si>
  <si>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</si>
  <si>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</si>
  <si>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</si>
  <si>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</si>
  <si>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</si>
  <si>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</si>
  <si>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</si>
  <si>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</si>
  <si>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</si>
  <si>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</si>
  <si>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</si>
  <si>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</si>
  <si>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</si>
  <si>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</si>
  <si>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</si>
  <si>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</si>
  <si>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</si>
  <si>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</si>
  <si>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</si>
  <si>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</si>
  <si>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</si>
  <si>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</si>
  <si>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</si>
  <si>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</si>
  <si>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</si>
  <si>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</si>
  <si>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</si>
  <si>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</si>
  <si>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</si>
  <si>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</si>
  <si>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</si>
  <si>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</si>
  <si>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</si>
  <si>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</si>
  <si>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</si>
  <si>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</si>
  <si>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</si>
  <si>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</si>
  <si>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</si>
  <si>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</si>
  <si>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</si>
  <si>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</si>
  <si>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</si>
  <si>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</si>
  <si>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</si>
  <si>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</si>
  <si>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</si>
  <si>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</si>
  <si>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</si>
  <si>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</si>
  <si>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</si>
  <si>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</si>
  <si>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</si>
  <si>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</si>
  <si>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</si>
  <si>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</si>
  <si>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</si>
  <si>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</si>
  <si>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</si>
  <si>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</si>
  <si>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</si>
  <si>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</si>
  <si>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</si>
  <si>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</si>
  <si>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</si>
  <si>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</si>
  <si>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</si>
  <si>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</si>
  <si>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</si>
  <si>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</si>
  <si>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</si>
  <si>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</si>
  <si>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</si>
  <si>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</si>
  <si>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</si>
  <si>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</si>
  <si>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</si>
  <si>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</si>
  <si>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</si>
  <si>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</si>
  <si>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</si>
  <si>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</si>
  <si>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</si>
  <si>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</si>
  <si>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</si>
  <si>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</si>
  <si>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</si>
  <si>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</si>
  <si>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</si>
  <si>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</si>
  <si>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</si>
  <si>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</si>
  <si>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</si>
  <si>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</si>
  <si>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</si>
  <si>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</si>
  <si>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</si>
  <si>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</si>
  <si>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</si>
  <si>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</si>
  <si>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</si>
  <si>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</si>
  <si>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</si>
  <si>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</si>
  <si>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</si>
  <si>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</si>
  <si>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</si>
  <si>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</si>
  <si>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</si>
  <si>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</si>
  <si>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</si>
  <si>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</si>
  <si>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</si>
  <si>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</si>
  <si>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</si>
  <si>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</si>
  <si>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</si>
  <si>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</si>
  <si>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</si>
  <si>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</si>
  <si>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</si>
  <si>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</si>
  <si>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</si>
  <si>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</si>
  <si>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</si>
  <si>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</si>
  <si>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</si>
  <si>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</si>
  <si>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</si>
  <si>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</si>
  <si>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</si>
  <si>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</si>
  <si>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</si>
  <si>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</si>
  <si>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</si>
  <si>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</si>
  <si>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</si>
  <si>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</si>
  <si>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</si>
  <si>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</si>
  <si>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</si>
  <si>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</si>
  <si>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</si>
  <si>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</si>
  <si>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</si>
  <si>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</si>
  <si>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</si>
  <si>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</si>
  <si>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</si>
  <si>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</si>
  <si>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</si>
  <si>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</si>
  <si>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</si>
  <si>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</si>
  <si>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</si>
  <si>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</si>
  <si>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</si>
  <si>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</si>
  <si>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</si>
  <si>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</si>
  <si>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</si>
  <si>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</si>
  <si>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</si>
  <si>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</si>
  <si>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</si>
  <si>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</si>
  <si>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</si>
  <si>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</si>
  <si>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</si>
  <si>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</si>
  <si>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</si>
  <si>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</si>
  <si>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</si>
  <si>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</si>
  <si>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</si>
  <si>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</si>
  <si>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</si>
  <si>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</si>
  <si>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</si>
  <si>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</si>
  <si>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</si>
  <si>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</si>
  <si>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</si>
  <si>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</si>
  <si>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</si>
  <si>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</si>
  <si>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</si>
  <si>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</si>
  <si>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</si>
  <si>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</si>
  <si>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</si>
  <si>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</si>
  <si>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</si>
  <si>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</si>
  <si>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</si>
  <si>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</si>
  <si>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</si>
  <si>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</si>
  <si>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</si>
  <si>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</si>
  <si>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</si>
  <si>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</si>
  <si>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</si>
  <si>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</si>
  <si>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</si>
  <si>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</si>
  <si>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</si>
  <si>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</si>
  <si>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</si>
  <si>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</si>
  <si>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</si>
  <si>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</si>
  <si>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</si>
  <si>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</si>
  <si>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</si>
  <si>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</si>
  <si>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</si>
  <si>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</si>
  <si>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</si>
  <si>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</si>
  <si>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</si>
  <si>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</si>
  <si>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</si>
  <si>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</si>
  <si>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</si>
  <si>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</si>
  <si>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</si>
  <si>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</si>
  <si>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</si>
  <si>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</si>
  <si>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</si>
  <si>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</si>
  <si>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</si>
  <si>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</si>
  <si>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</si>
  <si>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</si>
  <si>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</si>
  <si>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</si>
  <si>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</si>
  <si>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</si>
  <si>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</si>
  <si>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</si>
  <si>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</si>
  <si>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</si>
  <si>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</si>
  <si>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</si>
  <si>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</si>
  <si>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</si>
  <si>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</si>
  <si>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</si>
  <si>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</si>
  <si>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</si>
  <si>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</si>
  <si>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</si>
  <si>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</si>
  <si>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</si>
  <si>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</si>
  <si>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</si>
  <si>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</si>
  <si>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</si>
  <si>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</si>
  <si>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</si>
  <si>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</si>
  <si>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</si>
  <si>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</si>
  <si>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</si>
  <si>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</si>
  <si>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</si>
  <si>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</si>
  <si>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</si>
  <si>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</si>
  <si>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</si>
  <si>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</si>
  <si>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</si>
  <si>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</si>
  <si>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</si>
  <si>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</si>
  <si>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</si>
  <si>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</si>
  <si>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</si>
  <si>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</si>
  <si>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</si>
  <si>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</si>
  <si>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</si>
  <si>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</si>
  <si>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</si>
  <si>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</si>
  <si>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</si>
  <si>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</si>
  <si>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</si>
  <si>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</si>
  <si>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</si>
  <si>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</si>
  <si>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</si>
  <si>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</si>
  <si>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</si>
  <si>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</si>
  <si>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</si>
  <si>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</si>
  <si>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</si>
  <si>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</si>
  <si>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</si>
  <si>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</si>
  <si>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</si>
  <si>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</si>
  <si>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</si>
  <si>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</si>
  <si>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</si>
  <si>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</si>
  <si>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</si>
  <si>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</si>
  <si>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</si>
  <si>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</si>
  <si>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</si>
  <si>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</si>
  <si>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</si>
  <si>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</si>
  <si>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</si>
  <si>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</si>
  <si>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</si>
  <si>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</si>
  <si>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</si>
  <si>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</si>
  <si>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</si>
  <si>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</si>
  <si>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</si>
  <si>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</si>
  <si>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</si>
  <si>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</si>
  <si>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</si>
  <si>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</si>
  <si>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</si>
  <si>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</si>
  <si>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</si>
  <si>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</si>
  <si>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</si>
  <si>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</si>
  <si>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</si>
  <si>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</si>
  <si>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</si>
  <si>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</si>
  <si>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</si>
  <si>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</si>
  <si>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</si>
  <si>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</si>
  <si>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</si>
  <si>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</si>
  <si>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</si>
  <si>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</si>
  <si>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</si>
  <si>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</si>
  <si>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</si>
  <si>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</si>
  <si>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</si>
  <si>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</si>
  <si>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</si>
  <si>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</si>
  <si>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</si>
  <si>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</si>
  <si>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</si>
  <si>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</si>
  <si>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</si>
  <si>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</si>
  <si>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</si>
  <si>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</si>
  <si>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</si>
  <si>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</si>
  <si>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</si>
  <si>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</si>
  <si>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</si>
  <si>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</si>
  <si>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</si>
  <si>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</si>
  <si>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</si>
  <si>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</si>
  <si>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</si>
  <si>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</si>
  <si>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</si>
  <si>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</si>
  <si>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</si>
  <si>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</si>
  <si>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</si>
  <si>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</si>
  <si>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</si>
  <si>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</si>
  <si>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</si>
  <si>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</si>
  <si>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</si>
  <si>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</si>
  <si>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</si>
  <si>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</si>
  <si>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</si>
  <si>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</si>
  <si>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</si>
  <si>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</si>
  <si>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</si>
  <si>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</si>
  <si>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</si>
  <si>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</si>
  <si>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</si>
  <si>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</si>
  <si>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</si>
  <si>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</si>
  <si>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</si>
  <si>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</si>
  <si>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</si>
  <si>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</si>
  <si>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</si>
  <si>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</si>
  <si>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</si>
  <si>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</si>
  <si>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</si>
  <si>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</si>
  <si>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</si>
  <si>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</si>
  <si>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</si>
  <si>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</si>
  <si>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</si>
  <si>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</si>
  <si>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</si>
  <si>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</si>
  <si>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</si>
  <si>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</si>
  <si>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</si>
  <si>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</si>
  <si>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</si>
  <si>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</si>
  <si>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</si>
  <si>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</si>
  <si>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</si>
  <si>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</si>
  <si>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</si>
  <si>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</si>
  <si>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</si>
  <si>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</si>
  <si>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</si>
  <si>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</si>
  <si>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</si>
  <si>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</si>
  <si>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</si>
  <si>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</si>
  <si>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</si>
  <si>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</si>
  <si>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</si>
  <si>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</si>
  <si>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</si>
  <si>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</si>
  <si>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</si>
  <si>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</si>
  <si>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</si>
  <si>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</si>
  <si>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</si>
  <si>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</si>
  <si>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</si>
  <si>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</si>
  <si>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</si>
  <si>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</si>
  <si>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</si>
  <si>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</si>
  <si>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</si>
  <si>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</si>
  <si>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</si>
  <si>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</si>
  <si>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</si>
  <si>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</si>
  <si>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</si>
  <si>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</si>
  <si>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</si>
  <si>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</si>
  <si>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</si>
  <si>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</si>
  <si>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</si>
  <si>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</si>
  <si>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</si>
  <si>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</si>
  <si>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</si>
  <si>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</si>
  <si>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</si>
  <si>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</si>
  <si>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</si>
  <si>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</si>
  <si>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</si>
  <si>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</si>
  <si>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</si>
  <si>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</si>
  <si>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</si>
  <si>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</si>
  <si>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</si>
  <si>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</si>
  <si>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</si>
  <si>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</si>
  <si>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</si>
  <si>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</si>
  <si>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</si>
  <si>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</si>
  <si>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</si>
  <si>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</si>
  <si>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</si>
  <si>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</si>
  <si>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</si>
  <si>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</si>
  <si>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</si>
  <si>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</si>
  <si>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</si>
  <si>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</si>
  <si>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</si>
  <si>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</si>
  <si>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</si>
  <si>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</si>
  <si>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</si>
  <si>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</si>
  <si>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</si>
  <si>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</si>
  <si>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</si>
  <si>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</si>
  <si>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</si>
  <si>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</si>
  <si>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</si>
  <si>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</si>
  <si>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</si>
  <si>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</si>
  <si>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</si>
  <si>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</si>
  <si>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</si>
  <si>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</si>
  <si>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</si>
  <si>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</si>
  <si>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</si>
  <si>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</si>
  <si>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</si>
  <si>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</si>
  <si>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</si>
  <si>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</si>
  <si>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</si>
  <si>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</si>
  <si>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</si>
  <si>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</si>
  <si>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</si>
  <si>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</si>
  <si>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</si>
  <si>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</si>
  <si>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</si>
  <si>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</si>
  <si>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</si>
  <si>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</si>
  <si>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</si>
  <si>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</si>
  <si>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</si>
  <si>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</si>
  <si>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</si>
  <si>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</si>
  <si>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</si>
  <si>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</si>
  <si>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</si>
  <si>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</si>
  <si>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</si>
  <si>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</si>
  <si>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</si>
  <si>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</si>
  <si>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</si>
  <si>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</si>
  <si>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</si>
  <si>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</si>
  <si>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</si>
  <si>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</si>
  <si>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</si>
  <si>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</si>
  <si>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</si>
  <si>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</si>
  <si>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</si>
  <si>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</si>
  <si>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</si>
  <si>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</si>
  <si>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</si>
  <si>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</si>
  <si>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</si>
  <si>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</si>
  <si>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</si>
  <si>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</si>
  <si>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</si>
  <si>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</si>
  <si>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</si>
  <si>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</si>
  <si>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</si>
  <si>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</si>
  <si>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</si>
  <si>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</si>
  <si>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</si>
  <si>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</si>
  <si>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</si>
  <si>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</si>
  <si>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</si>
  <si>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</si>
  <si>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</si>
  <si>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</si>
  <si>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</si>
  <si>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</si>
  <si>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</si>
  <si>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</si>
  <si>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</si>
  <si>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</si>
  <si>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</si>
  <si>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</si>
  <si>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</si>
  <si>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</si>
  <si>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</si>
  <si>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</si>
  <si>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</si>
  <si>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</si>
  <si>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</si>
  <si>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</si>
  <si>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</si>
  <si>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</si>
  <si>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</si>
  <si>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</si>
  <si>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</si>
  <si>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</si>
  <si>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</si>
  <si>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</si>
  <si>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</si>
  <si>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</si>
  <si>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</si>
  <si>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</si>
  <si>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</si>
  <si>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</si>
  <si>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</si>
  <si>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</si>
  <si>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</si>
  <si>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</si>
  <si>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</si>
  <si>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</si>
  <si>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</si>
  <si>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</si>
  <si>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</si>
  <si>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</si>
  <si>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</si>
  <si>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</si>
  <si>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</si>
  <si>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</si>
  <si>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</si>
  <si>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</si>
  <si>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</si>
  <si>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</si>
  <si>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</si>
  <si>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</si>
  <si>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</si>
  <si>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</si>
  <si>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</si>
  <si>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</si>
  <si>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</si>
  <si>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</si>
  <si>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</si>
  <si>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</si>
  <si>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</si>
  <si>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</si>
  <si>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</si>
  <si>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</si>
  <si>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</si>
  <si>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</si>
  <si>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</si>
  <si>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</si>
  <si>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</si>
  <si>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</si>
  <si>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</si>
  <si>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</si>
  <si>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</si>
  <si>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</si>
  <si>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</si>
  <si>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</si>
  <si>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</si>
  <si>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</si>
  <si>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</si>
  <si>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</si>
  <si>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</si>
  <si>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</si>
  <si>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</si>
  <si>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</si>
  <si>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</si>
  <si>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</si>
  <si>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</si>
  <si>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</si>
  <si>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</si>
  <si>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</si>
  <si>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</si>
  <si>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</si>
  <si>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</si>
  <si>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</si>
  <si>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</si>
  <si>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</si>
  <si>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</si>
  <si>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</si>
  <si>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</si>
  <si>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</si>
  <si>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</si>
  <si>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</si>
  <si>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</si>
  <si>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</si>
  <si>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</si>
  <si>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</si>
  <si>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</si>
  <si>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</si>
  <si>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</si>
  <si>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</si>
  <si>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</si>
  <si>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</si>
  <si>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</si>
  <si>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</si>
  <si>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</si>
  <si>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</si>
  <si>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</si>
  <si>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</si>
  <si>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</si>
  <si>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</si>
  <si>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</si>
  <si>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</si>
  <si>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</si>
  <si>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</si>
  <si>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</si>
  <si>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</si>
  <si>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</si>
  <si>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</si>
  <si>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</si>
  <si>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</si>
  <si>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</si>
  <si>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</si>
  <si>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</si>
  <si>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</si>
  <si>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</si>
  <si>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</si>
  <si>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</si>
  <si>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</si>
  <si>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</si>
  <si>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</si>
  <si>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</si>
  <si>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</si>
  <si>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</si>
  <si>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</si>
  <si>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</si>
  <si>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</si>
  <si>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</si>
  <si>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</si>
  <si>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</si>
  <si>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</si>
  <si>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</si>
  <si>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</si>
  <si>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</si>
  <si>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</si>
  <si>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</si>
  <si>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</si>
  <si>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</si>
  <si>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</si>
  <si>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</si>
  <si>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</si>
  <si>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</si>
  <si>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</si>
  <si>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</si>
  <si>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</si>
  <si>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</si>
  <si>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</si>
  <si>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</si>
  <si>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</si>
  <si>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</si>
  <si>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</si>
  <si>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</si>
  <si>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</si>
  <si>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</si>
  <si>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</si>
  <si>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</si>
  <si>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</si>
  <si>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</si>
  <si>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</si>
  <si>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</si>
  <si>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</si>
  <si>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</si>
  <si>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</si>
  <si>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</si>
  <si>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</si>
  <si>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</si>
  <si>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</si>
  <si>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</si>
  <si>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</si>
  <si>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</si>
  <si>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</si>
  <si>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</si>
  <si>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</si>
  <si>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</si>
  <si>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</si>
  <si>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</si>
  <si>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</si>
  <si>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</si>
  <si>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</si>
  <si>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</si>
  <si>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</si>
  <si>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</si>
  <si>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</si>
  <si>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</si>
  <si>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</si>
  <si>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</si>
  <si>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</si>
  <si>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</si>
  <si>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</si>
  <si>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</si>
  <si>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</si>
  <si>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</si>
  <si>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</si>
  <si>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</si>
  <si>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</si>
  <si>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</si>
  <si>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</si>
  <si>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</si>
  <si>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</si>
  <si>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</si>
  <si>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</si>
  <si>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</si>
  <si>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</si>
  <si>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</si>
  <si>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</si>
  <si>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</si>
  <si>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</si>
  <si>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</si>
  <si>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</si>
  <si>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</si>
  <si>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</si>
  <si>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</si>
  <si>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</si>
  <si>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</si>
  <si>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</si>
  <si>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</si>
  <si>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</si>
  <si>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</si>
  <si>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</si>
  <si>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</si>
  <si>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</si>
  <si>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</si>
  <si>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</si>
  <si>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</si>
  <si>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</si>
  <si>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</si>
  <si>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</si>
  <si>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</si>
  <si>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</si>
  <si>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</si>
  <si>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</si>
  <si>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</si>
  <si>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</si>
  <si>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</si>
  <si>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</si>
  <si>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</si>
  <si>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</si>
  <si>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</si>
  <si>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</si>
  <si>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</si>
  <si>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</si>
  <si>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</si>
  <si>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</si>
  <si>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</si>
  <si>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</si>
  <si>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</si>
  <si>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</si>
  <si>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</si>
  <si>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</si>
  <si>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</si>
  <si>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</si>
  <si>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</si>
  <si>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</si>
  <si>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</si>
  <si>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</si>
  <si>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</si>
  <si>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</si>
  <si>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</si>
  <si>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</si>
  <si>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</si>
  <si>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</si>
  <si>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</si>
  <si>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</si>
  <si>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</si>
  <si>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</si>
  <si>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</si>
  <si>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</si>
  <si>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</si>
  <si>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</si>
  <si>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</si>
  <si>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</si>
  <si>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</si>
  <si>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</si>
  <si>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</si>
  <si>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</si>
  <si>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</si>
  <si>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</si>
  <si>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</si>
  <si>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</si>
  <si>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</si>
  <si>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</si>
  <si>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</si>
  <si>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</si>
  <si>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</si>
  <si>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</si>
  <si>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</si>
  <si>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</si>
  <si>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</si>
  <si>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</si>
  <si>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</si>
  <si>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</si>
  <si>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</si>
  <si>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</si>
  <si>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</si>
  <si>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</si>
  <si>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</si>
  <si>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</si>
  <si>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</si>
  <si>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</si>
  <si>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</si>
  <si>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</si>
  <si>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</si>
  <si>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</si>
  <si>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</si>
  <si>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</si>
  <si>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</si>
  <si>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</si>
  <si>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</si>
  <si>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</si>
  <si>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</si>
  <si>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</si>
  <si>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</si>
  <si>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</si>
  <si>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</si>
  <si>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</si>
  <si>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</si>
  <si>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</si>
  <si>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</si>
  <si>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</si>
  <si>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</si>
  <si>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</si>
  <si>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</si>
  <si>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</si>
  <si>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</si>
  <si>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</si>
  <si>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</si>
  <si>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</si>
  <si>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</si>
  <si>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</si>
  <si>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</si>
  <si>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</si>
  <si>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</si>
  <si>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</si>
  <si>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</si>
  <si>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</si>
  <si>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</si>
  <si>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</si>
  <si>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</si>
  <si>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</si>
  <si>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</si>
  <si>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</si>
  <si>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</si>
  <si>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</si>
  <si>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</si>
  <si>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</si>
  <si>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</si>
  <si>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</si>
  <si>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</si>
  <si>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</si>
  <si>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</si>
  <si>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</si>
  <si>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</si>
  <si>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</si>
  <si>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</si>
  <si>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</si>
  <si>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</si>
  <si>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</si>
  <si>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</si>
  <si>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</si>
  <si>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</si>
  <si>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</si>
  <si>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</si>
  <si>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</si>
  <si>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</si>
  <si>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</si>
  <si>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</si>
  <si>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</si>
  <si>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</si>
  <si>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</si>
  <si>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</si>
  <si>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</si>
  <si>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</si>
  <si>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</si>
  <si>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</si>
  <si>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</si>
  <si>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</si>
  <si>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</si>
  <si>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</si>
  <si>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</si>
  <si>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</si>
  <si>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</si>
  <si>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</si>
  <si>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</si>
  <si>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</si>
  <si>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</si>
  <si>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</si>
  <si>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</si>
  <si>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</si>
  <si>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</si>
  <si>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</si>
  <si>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</si>
  <si>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</si>
  <si>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</si>
  <si>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</si>
  <si>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</si>
  <si>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</si>
  <si>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</si>
  <si>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</si>
  <si>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</si>
  <si>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</si>
  <si>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</si>
  <si>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</si>
  <si>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</si>
  <si>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</si>
  <si>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</si>
  <si>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</si>
  <si>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</si>
  <si>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</si>
  <si>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</si>
  <si>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</si>
  <si>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</si>
  <si>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</si>
  <si>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</si>
  <si>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</si>
  <si>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</si>
  <si>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</si>
  <si>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</si>
  <si>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</si>
  <si>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</si>
  <si>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</si>
  <si>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</si>
  <si>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</si>
  <si>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</si>
  <si>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</si>
  <si>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</si>
  <si>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</si>
  <si>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</si>
  <si>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</si>
  <si>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</si>
  <si>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</si>
  <si>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</si>
  <si>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</si>
  <si>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</si>
  <si>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</si>
  <si>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</si>
  <si>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</si>
  <si>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</si>
  <si>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</si>
  <si>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</si>
  <si>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</si>
  <si>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</si>
  <si>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</si>
  <si>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</si>
  <si>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</si>
  <si>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</si>
  <si>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</si>
  <si>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</si>
  <si>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</si>
  <si>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</si>
  <si>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</si>
  <si>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</si>
  <si>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</si>
  <si>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</si>
  <si>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</si>
  <si>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</si>
  <si>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</si>
  <si>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</si>
  <si>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</si>
  <si>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</si>
  <si>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</si>
  <si>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</si>
  <si>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</si>
  <si>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</si>
  <si>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</si>
  <si>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</si>
  <si>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</si>
  <si>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</si>
  <si>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</si>
  <si>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</si>
  <si>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</si>
  <si>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</si>
  <si>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</si>
  <si>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</si>
  <si>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</si>
  <si>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</si>
  <si>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</si>
  <si>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</si>
  <si>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</si>
  <si>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</si>
  <si>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</si>
  <si>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</si>
  <si>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</si>
  <si>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</si>
  <si>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</si>
  <si>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</si>
  <si>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</si>
  <si>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</si>
  <si>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</si>
  <si>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</si>
  <si>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</si>
  <si>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</si>
  <si>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</si>
  <si>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</si>
  <si>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</si>
  <si>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</si>
  <si>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</si>
  <si>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</si>
  <si>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</si>
  <si>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</si>
  <si>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</si>
  <si>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</si>
  <si>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</si>
  <si>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</si>
  <si>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</si>
  <si>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</si>
  <si>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</si>
  <si>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</si>
  <si>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</si>
  <si>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</si>
  <si>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</si>
  <si>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</si>
  <si>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</si>
  <si>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</si>
  <si>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</si>
  <si>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</si>
  <si>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</si>
  <si>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</si>
  <si>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</si>
  <si>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</si>
  <si>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</si>
  <si>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</si>
  <si>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</si>
  <si>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</si>
  <si>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</si>
  <si>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</si>
  <si>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</si>
  <si>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</si>
  <si>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</si>
  <si>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</si>
  <si>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</si>
  <si>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</si>
  <si>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</si>
  <si>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</si>
  <si>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</si>
  <si>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</si>
  <si>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</si>
  <si>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</si>
  <si>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</si>
  <si>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</si>
  <si>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</si>
  <si>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</si>
  <si>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</si>
  <si>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</si>
  <si>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</si>
  <si>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</si>
  <si>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</si>
  <si>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</si>
  <si>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</si>
  <si>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</si>
  <si>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</si>
  <si>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</si>
  <si>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</si>
  <si>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</si>
  <si>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</si>
  <si>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</si>
  <si>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</si>
  <si>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</si>
  <si>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</si>
  <si>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</si>
  <si>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</si>
  <si>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</si>
  <si>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</si>
  <si>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</si>
  <si>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</si>
  <si>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</si>
  <si>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</si>
  <si>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</si>
  <si>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</si>
  <si>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</si>
  <si>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</si>
  <si>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</si>
  <si>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</si>
  <si>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</si>
  <si>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</si>
  <si>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</si>
  <si>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</si>
  <si>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</si>
  <si>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</si>
  <si>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</si>
  <si>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</si>
  <si>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</si>
  <si>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</si>
  <si>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</si>
  <si>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</si>
  <si>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</si>
  <si>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</si>
  <si>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</si>
  <si>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</si>
  <si>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</si>
  <si>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</si>
  <si>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</si>
  <si>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</si>
  <si>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</si>
  <si>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</si>
  <si>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</si>
  <si>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</si>
  <si>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</si>
  <si>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</si>
  <si>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</si>
  <si>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</si>
  <si>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</si>
  <si>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</si>
  <si>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</si>
  <si>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</si>
  <si>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</si>
  <si>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</si>
  <si>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</si>
  <si>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</si>
  <si>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</si>
  <si>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</si>
  <si>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</si>
  <si>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</si>
  <si>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</si>
  <si>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</si>
  <si>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</si>
  <si>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</si>
  <si>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</si>
  <si>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</si>
  <si>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</si>
  <si>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</si>
  <si>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</si>
  <si>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</si>
  <si>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</si>
  <si>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</si>
  <si>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</si>
  <si>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</si>
  <si>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</si>
  <si>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</si>
  <si>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</si>
  <si>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</si>
  <si>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</si>
  <si>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</si>
  <si>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</si>
  <si>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</si>
  <si>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</si>
  <si>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</si>
  <si>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</si>
  <si>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</si>
  <si>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</si>
  <si>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</si>
  <si>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</si>
  <si>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</si>
  <si>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</si>
  <si>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</si>
  <si>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</si>
  <si>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</si>
  <si>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</si>
  <si>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</si>
  <si>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</si>
  <si>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</si>
  <si>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</si>
  <si>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</si>
  <si>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</si>
  <si>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</si>
  <si>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</si>
  <si>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</si>
  <si>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</si>
  <si>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</si>
  <si>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</si>
  <si>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</si>
  <si>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</si>
  <si>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</si>
  <si>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</si>
  <si>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</si>
  <si>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</si>
  <si>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</si>
  <si>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</si>
  <si>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</si>
  <si>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</si>
  <si>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</si>
  <si>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</si>
  <si>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</si>
  <si>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</si>
  <si>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</si>
  <si>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</si>
  <si>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</si>
  <si>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</si>
  <si>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</si>
  <si>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</si>
  <si>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</si>
  <si>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</si>
  <si>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</si>
  <si>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</si>
  <si>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</si>
  <si>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</si>
  <si>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</si>
  <si>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</si>
  <si>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</si>
  <si>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</si>
  <si>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</si>
  <si>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</si>
  <si>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</si>
  <si>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</si>
  <si>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</si>
  <si>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</si>
  <si>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</si>
  <si>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</si>
  <si>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</si>
  <si>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</si>
  <si>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</si>
  <si>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</si>
  <si>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</si>
  <si>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</si>
  <si>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</si>
  <si>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</si>
  <si>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</si>
  <si>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</si>
  <si>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</si>
  <si>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</si>
  <si>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</si>
  <si>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</si>
  <si>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</si>
  <si>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</si>
  <si>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</si>
  <si>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</si>
  <si>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</si>
  <si>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</si>
  <si>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</si>
  <si>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</si>
  <si>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</si>
  <si>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</si>
  <si>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</si>
  <si>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</si>
  <si>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</si>
  <si>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</si>
  <si>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</si>
  <si>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</si>
  <si>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</si>
  <si>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</si>
  <si>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</si>
  <si>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</si>
  <si>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</si>
  <si>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</si>
  <si>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</si>
  <si>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</si>
  <si>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</si>
  <si>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</si>
  <si>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</si>
  <si>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</si>
  <si>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</si>
  <si>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</si>
  <si>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</si>
  <si>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</si>
  <si>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</si>
  <si>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</si>
  <si>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</si>
  <si>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</si>
  <si>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</si>
  <si>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</si>
  <si>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</si>
  <si>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</si>
  <si>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</si>
  <si>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</si>
  <si>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</si>
  <si>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</si>
  <si>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</si>
  <si>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</si>
  <si>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</si>
  <si>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</si>
  <si>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</si>
  <si>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</si>
  <si>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</si>
  <si>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</si>
  <si>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</si>
  <si>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</si>
  <si>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</si>
  <si>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</si>
  <si>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</si>
  <si>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</si>
  <si>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</si>
  <si>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</si>
  <si>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</si>
  <si>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</si>
  <si>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</si>
  <si>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</si>
  <si>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</si>
  <si>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</si>
  <si>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</si>
  <si>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</si>
  <si>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</si>
  <si>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</si>
  <si>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</si>
  <si>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</si>
  <si>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</si>
  <si>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</si>
  <si>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</si>
  <si>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</si>
  <si>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</si>
  <si>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</si>
  <si>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</si>
  <si>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</si>
  <si>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</si>
  <si>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</si>
  <si>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</si>
  <si>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</si>
  <si>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</si>
  <si>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</si>
  <si>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</si>
  <si>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</si>
  <si>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</si>
  <si>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</si>
  <si>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</si>
  <si>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</si>
  <si>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</si>
  <si>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</si>
  <si>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</si>
  <si>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</si>
  <si>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</si>
  <si>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</si>
  <si>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</si>
  <si>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</si>
  <si>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</si>
  <si>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</si>
  <si>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</si>
  <si>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</si>
  <si>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</si>
  <si>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</si>
  <si>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</si>
  <si>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</si>
  <si>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</si>
  <si>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</si>
  <si>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</si>
  <si>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</si>
  <si>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</si>
  <si>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</si>
  <si>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</si>
  <si>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</si>
  <si>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</si>
  <si>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</si>
  <si>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</si>
  <si>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</si>
  <si>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</si>
  <si>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</si>
  <si>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</si>
  <si>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</si>
  <si>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</si>
  <si>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</si>
  <si>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</si>
  <si>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</si>
  <si>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</si>
  <si>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</si>
  <si>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</si>
  <si>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</si>
  <si>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</si>
  <si>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</si>
  <si>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</si>
  <si>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</si>
  <si>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</si>
  <si>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</si>
  <si>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</si>
  <si>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</si>
  <si>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</si>
  <si>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</si>
  <si>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</si>
  <si>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</si>
  <si>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</si>
  <si>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</si>
  <si>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</si>
  <si>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</si>
  <si>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</si>
  <si>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</si>
  <si>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</si>
  <si>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</si>
  <si>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</si>
  <si>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</si>
  <si>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</si>
  <si>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</si>
  <si>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</si>
  <si>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</si>
  <si>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</si>
  <si>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</si>
  <si>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</si>
  <si>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</si>
  <si>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</si>
  <si>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</si>
  <si>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</si>
  <si>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</si>
  <si>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</si>
  <si>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</si>
  <si>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</si>
  <si>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</si>
  <si>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</si>
  <si>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</si>
  <si>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</si>
  <si>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</si>
  <si>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</si>
  <si>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</si>
  <si>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</si>
  <si>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</si>
  <si>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</si>
  <si>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</si>
  <si>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</si>
  <si>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</si>
  <si>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</si>
  <si>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</si>
  <si>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</si>
  <si>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</si>
  <si>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</si>
  <si>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</si>
  <si>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</si>
  <si>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</si>
  <si>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</si>
  <si>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</si>
  <si>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</si>
  <si>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</si>
  <si>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</si>
  <si>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</si>
  <si>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</si>
  <si>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</si>
  <si>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</si>
  <si>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</si>
  <si>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</si>
  <si>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</si>
  <si>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</si>
  <si>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</si>
  <si>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</si>
  <si>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</si>
  <si>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</si>
  <si>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</si>
  <si>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</si>
  <si>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</si>
  <si>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</si>
  <si>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</si>
  <si>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</si>
  <si>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</si>
  <si>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</si>
  <si>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</si>
  <si>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</si>
  <si>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</si>
  <si>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</si>
  <si>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</si>
  <si>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</si>
  <si>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</si>
  <si>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</si>
  <si>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</si>
  <si>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</si>
  <si>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</si>
  <si>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</si>
  <si>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</si>
  <si>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</si>
  <si>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</si>
  <si>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</si>
  <si>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</si>
  <si>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</si>
  <si>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</si>
  <si>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</si>
  <si>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</si>
  <si>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</si>
  <si>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</si>
  <si>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</si>
  <si>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</si>
  <si>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</si>
  <si>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</si>
  <si>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</si>
  <si>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</si>
  <si>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</si>
  <si>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</si>
  <si>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</si>
  <si>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</si>
  <si>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</si>
  <si>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</si>
  <si>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</si>
  <si>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</si>
  <si>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</si>
  <si>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</si>
  <si>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</si>
  <si>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</si>
  <si>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</si>
  <si>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</si>
  <si>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</si>
  <si>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</si>
  <si>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</si>
  <si>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</si>
  <si>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</si>
  <si>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</si>
  <si>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</si>
  <si>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</si>
  <si>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</si>
  <si>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</si>
  <si>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</si>
  <si>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</si>
  <si>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</si>
  <si>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</si>
  <si>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</si>
  <si>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</si>
  <si>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</si>
  <si>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</si>
  <si>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</si>
  <si>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</si>
  <si>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</si>
  <si>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</si>
  <si>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</si>
  <si>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</si>
  <si>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</si>
  <si>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</si>
  <si>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</si>
  <si>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</si>
  <si>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</si>
  <si>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</si>
  <si>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</si>
  <si>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</si>
  <si>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</si>
  <si>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</si>
  <si>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</si>
  <si>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</si>
  <si>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</si>
  <si>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</si>
  <si>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</si>
  <si>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</si>
  <si>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</si>
  <si>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</si>
  <si>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</si>
  <si>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</si>
  <si>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</si>
  <si>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</si>
  <si>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</si>
  <si>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</si>
  <si>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</si>
  <si>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</si>
  <si>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</si>
  <si>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</si>
  <si>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</si>
  <si>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</si>
  <si>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</si>
  <si>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</si>
  <si>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</si>
  <si>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</si>
  <si>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</si>
  <si>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</si>
  <si>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</si>
  <si>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</si>
  <si>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</si>
  <si>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</si>
  <si>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</si>
  <si>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</si>
  <si>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</si>
  <si>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</si>
  <si>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</si>
  <si>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</si>
  <si>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</si>
  <si>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</si>
  <si>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</si>
  <si>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</si>
  <si>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</si>
  <si>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</si>
  <si>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</si>
  <si>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</si>
  <si>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</si>
  <si>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</si>
  <si>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</si>
  <si>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</si>
  <si>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</si>
  <si>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</si>
  <si>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</si>
  <si>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</si>
  <si>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</si>
  <si>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</si>
  <si>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</si>
  <si>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</si>
  <si>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</si>
  <si>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</si>
  <si>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</si>
  <si>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</si>
  <si>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</si>
  <si>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</si>
  <si>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</si>
  <si>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</si>
  <si>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</si>
  <si>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</si>
  <si>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</si>
  <si>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</si>
  <si>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</si>
  <si>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</si>
  <si>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</si>
  <si>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</si>
  <si>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</si>
  <si>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</si>
  <si>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</si>
  <si>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</si>
  <si>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</si>
  <si>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</si>
  <si>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</si>
  <si>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</si>
  <si>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</si>
  <si>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</si>
  <si>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</si>
  <si>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</si>
  <si>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</si>
  <si>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</si>
  <si>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</si>
  <si>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</si>
  <si>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</si>
  <si>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</si>
  <si>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</si>
  <si>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</si>
  <si>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</si>
  <si>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</si>
  <si>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</si>
  <si>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</si>
  <si>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</si>
  <si>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</si>
  <si>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</si>
  <si>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</si>
  <si>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</si>
  <si>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</si>
  <si>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</si>
  <si>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</si>
  <si>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</si>
  <si>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</si>
  <si>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</si>
  <si>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</si>
  <si>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</si>
  <si>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</si>
  <si>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</si>
  <si>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</si>
  <si>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</si>
  <si>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</si>
  <si>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</si>
  <si>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</si>
  <si>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</si>
  <si>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</si>
  <si>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</si>
  <si>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</si>
  <si>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</si>
  <si>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</si>
  <si>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</si>
  <si>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</si>
  <si>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</si>
  <si>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</si>
  <si>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</si>
  <si>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</si>
  <si>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</si>
  <si>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</si>
  <si>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</si>
  <si>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</si>
  <si>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</si>
  <si>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</si>
  <si>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</si>
  <si>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</si>
  <si>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</si>
  <si>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</si>
  <si>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</si>
  <si>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</si>
  <si>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</si>
  <si>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</si>
  <si>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</si>
  <si>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</si>
  <si>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</si>
  <si>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</si>
  <si>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</si>
  <si>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</si>
  <si>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</si>
  <si>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</si>
  <si>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</si>
  <si>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</si>
  <si>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</si>
  <si>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</si>
  <si>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</si>
  <si>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</si>
  <si>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</si>
  <si>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</si>
  <si>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</si>
  <si>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</si>
  <si>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</si>
  <si>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</si>
  <si>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</si>
  <si>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</si>
  <si>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</si>
  <si>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</si>
  <si>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</si>
  <si>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</si>
  <si>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</si>
  <si>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</si>
  <si>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</si>
  <si>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</si>
  <si>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</si>
  <si>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</si>
  <si>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</si>
  <si>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</si>
  <si>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</si>
  <si>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</si>
  <si>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</si>
  <si>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</si>
  <si>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</si>
  <si>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</si>
  <si>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</si>
  <si>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</si>
  <si>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</si>
  <si>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</si>
  <si>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</si>
  <si>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</si>
  <si>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</si>
  <si>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</si>
  <si>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</si>
  <si>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</si>
  <si>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</si>
  <si>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</si>
  <si>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</si>
  <si>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</si>
  <si>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</si>
  <si>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</si>
  <si>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</si>
  <si>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</si>
  <si>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</si>
  <si>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</si>
  <si>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</si>
  <si>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</si>
  <si>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</si>
  <si>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</si>
  <si>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</si>
  <si>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</si>
  <si>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</si>
  <si>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</si>
  <si>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</si>
  <si>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</si>
  <si>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</si>
  <si>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</si>
  <si>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</si>
  <si>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</si>
  <si>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</si>
  <si>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</si>
  <si>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</si>
  <si>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</si>
  <si>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</si>
  <si>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</si>
  <si>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</si>
  <si>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</si>
  <si>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</si>
  <si>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</si>
  <si>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</si>
  <si>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</si>
  <si>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</si>
  <si>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</si>
  <si>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</si>
  <si>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</si>
  <si>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</si>
  <si>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</si>
  <si>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</si>
  <si>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</si>
  <si>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</si>
  <si>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</si>
  <si>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</si>
  <si>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</si>
  <si>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</si>
  <si>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</si>
  <si>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</si>
  <si>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</si>
  <si>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</si>
  <si>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</si>
  <si>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</si>
  <si>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</si>
  <si>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</si>
  <si>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</si>
  <si>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</si>
  <si>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</si>
  <si>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</si>
  <si>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</si>
  <si>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</si>
  <si>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</si>
  <si>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</si>
  <si>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</si>
  <si>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</si>
  <si>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</si>
  <si>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</si>
  <si>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</si>
  <si>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</si>
  <si>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</si>
  <si>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</si>
  <si>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</si>
  <si>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</si>
  <si>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</si>
  <si>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</si>
  <si>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</si>
  <si>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</si>
  <si>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</si>
  <si>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</si>
  <si>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</si>
  <si>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</si>
  <si>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</si>
  <si>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</si>
  <si>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</si>
  <si>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</si>
  <si>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</si>
  <si>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</si>
  <si>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</si>
  <si>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</si>
  <si>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</si>
  <si>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</si>
  <si>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</si>
  <si>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</si>
  <si>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</si>
  <si>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</si>
  <si>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</si>
  <si>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</si>
  <si>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</si>
  <si>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</si>
  <si>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</si>
  <si>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</si>
  <si>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</si>
  <si>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</si>
  <si>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</si>
  <si>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</si>
  <si>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</si>
  <si>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</si>
  <si>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</si>
  <si>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</si>
  <si>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</si>
  <si>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</si>
  <si>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</si>
  <si>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</si>
  <si>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</si>
  <si>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</si>
  <si>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</si>
  <si>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</si>
  <si>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</si>
  <si>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</si>
  <si>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</si>
  <si>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</si>
  <si>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</si>
  <si>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</si>
  <si>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</si>
  <si>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</si>
  <si>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</si>
  <si>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</si>
  <si>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</si>
  <si>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</si>
  <si>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</si>
  <si>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</si>
  <si>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</si>
  <si>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</si>
  <si>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</si>
  <si>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</si>
  <si>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</si>
  <si>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</si>
  <si>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</si>
  <si>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</si>
  <si>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</si>
  <si>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</si>
  <si>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</si>
  <si>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</si>
  <si>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</si>
  <si>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</si>
  <si>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</si>
  <si>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</si>
  <si>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</si>
  <si>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</si>
  <si>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</si>
  <si>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</si>
  <si>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</si>
  <si>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</si>
  <si>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</si>
  <si>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</si>
  <si>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</si>
  <si>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</si>
  <si>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</si>
  <si>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</si>
  <si>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</si>
  <si>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</si>
  <si>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</si>
  <si>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</si>
  <si>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</si>
  <si>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</si>
  <si>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</si>
  <si>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</si>
  <si>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</si>
  <si>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</si>
  <si>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</si>
  <si>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</si>
  <si>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</si>
  <si>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</si>
  <si>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</si>
  <si>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</si>
  <si>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</si>
  <si>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</si>
  <si>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</si>
  <si>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</si>
  <si>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</si>
  <si>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</si>
  <si>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</si>
  <si>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</si>
  <si>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</si>
  <si>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</si>
  <si>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</si>
  <si>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</si>
  <si>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</si>
  <si>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</si>
  <si>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</si>
  <si>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</si>
  <si>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</si>
  <si>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</si>
  <si>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</si>
  <si>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</si>
  <si>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</si>
  <si>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</si>
  <si>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</si>
  <si>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</si>
  <si>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</si>
  <si>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</si>
  <si>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</si>
  <si>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</si>
  <si>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</si>
  <si>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</si>
  <si>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</si>
  <si>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</si>
  <si>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</si>
  <si>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</si>
  <si>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</si>
  <si>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</si>
  <si>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</si>
  <si>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</si>
  <si>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</si>
  <si>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</si>
  <si>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</si>
  <si>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</si>
  <si>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</si>
  <si>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</si>
  <si>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</si>
  <si>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</si>
  <si>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</si>
  <si>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</si>
  <si>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</si>
  <si>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</si>
  <si>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</si>
  <si>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</si>
  <si>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</si>
  <si>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</si>
  <si>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</si>
  <si>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</si>
  <si>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</si>
  <si>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</si>
  <si>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</si>
  <si>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</si>
  <si>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</si>
  <si>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</si>
  <si>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</si>
  <si>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</si>
  <si>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</si>
  <si>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</si>
  <si>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</si>
  <si>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</si>
  <si>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</si>
  <si>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</si>
  <si>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</si>
  <si>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</si>
  <si>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</si>
  <si>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</si>
  <si>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</si>
  <si>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</si>
  <si>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</si>
  <si>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</si>
  <si>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</si>
  <si>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</si>
  <si>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</si>
  <si>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</si>
  <si>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</si>
  <si>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</si>
  <si>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</si>
  <si>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</si>
  <si>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</si>
  <si>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</si>
  <si>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</si>
  <si>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</si>
  <si>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</si>
  <si>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</si>
  <si>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</si>
  <si>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</si>
  <si>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</si>
  <si>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</si>
  <si>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</si>
  <si>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</si>
  <si>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</si>
  <si>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</si>
  <si>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</si>
  <si>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</si>
  <si>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</si>
  <si>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</si>
  <si>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</si>
  <si>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</si>
  <si>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</si>
  <si>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</si>
  <si>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</si>
  <si>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</si>
  <si>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</si>
  <si>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</si>
  <si>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</si>
  <si>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</si>
  <si>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</si>
  <si>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</si>
  <si>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</si>
  <si>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</si>
  <si>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</si>
  <si>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</si>
  <si>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</si>
  <si>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</si>
  <si>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</si>
  <si>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</si>
  <si>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</si>
  <si>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</si>
  <si>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</si>
  <si>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</si>
  <si>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</si>
  <si>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</si>
  <si>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</si>
  <si>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</si>
  <si>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</si>
  <si>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</si>
  <si>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</si>
  <si>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</si>
  <si>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</si>
  <si>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</si>
  <si>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</si>
  <si>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</si>
  <si>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</si>
  <si>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</si>
  <si>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</si>
  <si>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</si>
  <si>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</si>
  <si>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</si>
  <si>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</si>
  <si>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</si>
  <si>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</si>
  <si>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</si>
  <si>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</si>
  <si>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</si>
  <si>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</si>
  <si>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</si>
  <si>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</si>
  <si>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</si>
  <si>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</si>
  <si>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</si>
  <si>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</si>
  <si>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</si>
  <si>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</si>
  <si>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</si>
  <si>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</si>
  <si>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</si>
  <si>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</si>
  <si>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</si>
  <si>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</si>
  <si>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</si>
  <si>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</si>
  <si>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</si>
  <si>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</si>
  <si>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</si>
  <si>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</si>
  <si>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</si>
  <si>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</si>
  <si>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</si>
  <si>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</si>
  <si>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</si>
  <si>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</si>
  <si>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</si>
  <si>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</si>
  <si>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</si>
  <si>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</si>
  <si>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</si>
  <si>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</si>
  <si>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</si>
  <si>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</si>
  <si>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</si>
  <si>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</si>
  <si>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</si>
  <si>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</si>
  <si>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</si>
  <si>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</si>
  <si>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</si>
  <si>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</si>
  <si>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</si>
  <si>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</si>
  <si>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</si>
  <si>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</si>
  <si>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</si>
  <si>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</si>
  <si>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</si>
  <si>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</si>
  <si>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</si>
  <si>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</si>
  <si>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</si>
  <si>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</si>
  <si>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</si>
  <si>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</si>
  <si>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</si>
  <si>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</si>
  <si>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</si>
  <si>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</si>
  <si>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</si>
  <si>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</si>
  <si>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</si>
  <si>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</si>
  <si>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</si>
  <si>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</si>
  <si>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</si>
  <si>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</si>
  <si>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</si>
  <si>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</si>
  <si>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</si>
  <si>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</si>
  <si>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</si>
  <si>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</si>
  <si>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</si>
  <si>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</si>
  <si>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</si>
  <si>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</si>
  <si>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</si>
  <si>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</si>
  <si>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</si>
  <si>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</si>
  <si>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</si>
  <si>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</si>
  <si>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</si>
  <si>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</si>
  <si>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</si>
  <si>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</si>
  <si>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</si>
  <si>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</si>
  <si>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</si>
  <si>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</si>
  <si>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</si>
  <si>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</si>
  <si>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</si>
  <si>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</si>
  <si>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</si>
  <si>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</si>
  <si>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</si>
  <si>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</si>
  <si>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</si>
  <si>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</si>
  <si>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</si>
  <si>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</si>
  <si>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</si>
  <si>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</si>
  <si>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</si>
  <si>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</si>
  <si>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</si>
  <si>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</si>
  <si>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</si>
  <si>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</si>
  <si>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</si>
  <si>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</si>
  <si>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</si>
  <si>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</si>
  <si>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</si>
  <si>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</si>
  <si>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</si>
  <si>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</si>
  <si>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</si>
  <si>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</si>
  <si>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</si>
  <si>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</si>
  <si>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</si>
  <si>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</si>
  <si>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</si>
  <si>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</si>
  <si>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</si>
  <si>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</si>
  <si>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</si>
  <si>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</si>
  <si>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</si>
  <si>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</si>
  <si>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</si>
  <si>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</si>
  <si>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</si>
  <si>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</si>
  <si>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</si>
  <si>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</si>
  <si>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</si>
  <si>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</si>
  <si>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</si>
  <si>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</si>
  <si>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</si>
  <si>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</si>
  <si>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</si>
  <si>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</si>
  <si>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</si>
  <si>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</si>
  <si>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</si>
  <si>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</si>
  <si>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</si>
  <si>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</si>
  <si>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</si>
  <si>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</si>
  <si>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</si>
  <si>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</si>
  <si>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</si>
  <si>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</si>
  <si>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</si>
  <si>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</si>
  <si>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</si>
  <si>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</si>
  <si>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</si>
  <si>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</si>
  <si>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</si>
  <si>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</si>
  <si>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</si>
  <si>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</si>
  <si>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</si>
  <si>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</si>
  <si>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</si>
  <si>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</si>
  <si>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</si>
  <si>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</si>
  <si>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</si>
  <si>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</si>
  <si>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</si>
  <si>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</si>
  <si>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</si>
  <si>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</si>
  <si>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</si>
  <si>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</si>
  <si>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</si>
  <si>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</si>
  <si>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</si>
  <si>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</si>
  <si>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</si>
  <si>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</si>
  <si>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</si>
  <si>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</si>
  <si>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</si>
  <si>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</si>
  <si>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</si>
  <si>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</si>
  <si>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</si>
  <si>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</si>
  <si>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</si>
  <si>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</si>
  <si>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</si>
  <si>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</si>
  <si>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</si>
  <si>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</si>
  <si>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</si>
  <si>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</si>
  <si>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</si>
  <si>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</si>
  <si>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</si>
  <si>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</si>
  <si>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</si>
  <si>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</si>
  <si>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</si>
  <si>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</si>
  <si>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</si>
  <si>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</si>
  <si>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</si>
  <si>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</si>
  <si>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</si>
  <si>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</si>
  <si>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</si>
  <si>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</si>
  <si>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</si>
  <si>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</si>
  <si>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</si>
  <si>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</si>
  <si>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</si>
  <si>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</si>
  <si>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</si>
  <si>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</si>
  <si>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</si>
  <si>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</si>
  <si>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</si>
  <si>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</si>
  <si>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</si>
  <si>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</si>
  <si>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</si>
  <si>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</si>
  <si>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</si>
  <si>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</si>
  <si>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</si>
  <si>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</si>
  <si>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</si>
  <si>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</si>
  <si>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</si>
  <si>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</si>
  <si>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</si>
  <si>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</si>
  <si>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</si>
  <si>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</si>
  <si>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</si>
  <si>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</si>
  <si>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</si>
  <si>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</si>
  <si>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</si>
  <si>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</si>
  <si>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</si>
  <si>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</si>
  <si>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</si>
  <si>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</si>
  <si>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</si>
  <si>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</si>
  <si>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</si>
  <si>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</si>
  <si>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</si>
  <si>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</si>
  <si>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</si>
  <si>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</si>
  <si>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</si>
  <si>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</si>
  <si>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</si>
  <si>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</si>
  <si>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</si>
  <si>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</si>
  <si>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</si>
  <si>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</si>
  <si>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</si>
  <si>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</si>
  <si>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</si>
  <si>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</si>
  <si>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</si>
  <si>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</si>
  <si>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</si>
  <si>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</si>
  <si>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</si>
  <si>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</si>
  <si>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</si>
  <si>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</si>
  <si>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</si>
  <si>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</si>
  <si>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</si>
  <si>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</si>
  <si>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</si>
  <si>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</si>
  <si>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</si>
  <si>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</si>
  <si>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</si>
  <si>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</si>
  <si>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</si>
  <si>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</si>
  <si>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</si>
  <si>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</si>
  <si>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</si>
  <si>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</si>
  <si>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</si>
  <si>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</si>
  <si>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</si>
  <si>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</si>
  <si>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</si>
  <si>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</si>
  <si>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</si>
  <si>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</si>
  <si>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</si>
  <si>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</si>
  <si>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</si>
  <si>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</si>
  <si>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</si>
  <si>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</si>
  <si>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</si>
  <si>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</si>
  <si>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</si>
  <si>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</si>
  <si>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</si>
  <si>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</si>
  <si>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</si>
  <si>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</si>
  <si>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</si>
  <si>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</si>
  <si>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</si>
  <si>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</si>
  <si>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</si>
  <si>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</si>
  <si>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</si>
  <si>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</si>
  <si>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</si>
  <si>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</si>
  <si>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</si>
  <si>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</si>
  <si>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</si>
  <si>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</si>
  <si>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</si>
  <si>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</si>
  <si>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</si>
  <si>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</si>
  <si>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</si>
  <si>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</si>
  <si>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</si>
  <si>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</si>
  <si>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</si>
  <si>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</si>
  <si>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</si>
  <si>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</si>
  <si>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</si>
  <si>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</si>
  <si>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</si>
  <si>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</si>
  <si>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</si>
  <si>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</si>
  <si>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</si>
  <si>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</si>
  <si>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</si>
  <si>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</si>
  <si>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</si>
  <si>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</si>
  <si>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</si>
  <si>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</si>
  <si>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</si>
  <si>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</si>
  <si>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</si>
  <si>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</si>
  <si>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</si>
  <si>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</si>
  <si>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</si>
  <si>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</si>
  <si>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</si>
  <si>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</si>
  <si>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</si>
  <si>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</si>
  <si>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</si>
  <si>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</si>
  <si>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</si>
  <si>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</si>
  <si>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</si>
  <si>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</si>
  <si>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</si>
  <si>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</si>
  <si>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</si>
  <si>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</si>
  <si>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</si>
  <si>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</si>
  <si>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</si>
  <si>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</si>
  <si>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</si>
  <si>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</si>
  <si>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</si>
  <si>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</si>
  <si>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</si>
  <si>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</si>
  <si>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</si>
  <si>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</si>
  <si>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</si>
  <si>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</si>
  <si>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</si>
  <si>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</si>
  <si>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</si>
  <si>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</si>
  <si>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</si>
  <si>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</si>
  <si>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</si>
  <si>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</si>
  <si>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</si>
  <si>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</si>
  <si>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</si>
  <si>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</si>
  <si>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</si>
  <si>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</si>
  <si>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</si>
  <si>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</si>
  <si>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</si>
  <si>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</si>
  <si>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</si>
  <si>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</si>
  <si>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</si>
  <si>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</si>
  <si>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</si>
  <si>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</si>
  <si>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</si>
  <si>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</si>
  <si>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</si>
  <si>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</si>
  <si>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</si>
  <si>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</si>
  <si>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</si>
  <si>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</si>
  <si>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</si>
  <si>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</si>
  <si>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</si>
  <si>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</si>
  <si>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</si>
  <si>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</si>
  <si>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</si>
  <si>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</si>
  <si>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</si>
  <si>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</si>
  <si>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</si>
  <si>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</si>
  <si>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</si>
  <si>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</si>
  <si>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</si>
  <si>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</si>
  <si>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</si>
  <si>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</si>
  <si>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</si>
  <si>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</si>
  <si>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</si>
  <si>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</si>
  <si>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</si>
  <si>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</si>
  <si>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</si>
  <si>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</si>
  <si>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</si>
  <si>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</si>
  <si>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</si>
  <si>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</si>
  <si>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</si>
  <si>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</si>
  <si>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</si>
  <si>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</si>
  <si>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</si>
  <si>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</si>
  <si>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</si>
  <si>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</si>
  <si>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</si>
  <si>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</si>
  <si>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</si>
  <si>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</si>
  <si>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</si>
  <si>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</si>
  <si>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</si>
  <si>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</si>
  <si>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</si>
  <si>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</si>
  <si>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</si>
  <si>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</si>
  <si>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</si>
  <si>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</si>
  <si>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</si>
  <si>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</si>
  <si>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</si>
  <si>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</si>
  <si>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</si>
  <si>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</si>
  <si>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</si>
  <si>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</si>
  <si>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</si>
  <si>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</si>
  <si>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</si>
  <si>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</si>
  <si>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</si>
  <si>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</si>
  <si>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</si>
  <si>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</si>
  <si>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</si>
  <si>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</si>
  <si>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</si>
  <si>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</si>
  <si>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</si>
  <si>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</si>
  <si>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</si>
  <si>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</si>
  <si>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</si>
  <si>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</si>
  <si>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</si>
  <si>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</si>
  <si>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</si>
  <si>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</si>
  <si>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</si>
  <si>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</si>
  <si>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</si>
  <si>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</si>
  <si>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</si>
  <si>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</si>
  <si>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</si>
  <si>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</si>
  <si>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</si>
  <si>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</si>
  <si>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</si>
  <si>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</si>
  <si>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</si>
  <si>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</si>
  <si>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</si>
  <si>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</si>
  <si>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</si>
  <si>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</si>
  <si>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</si>
  <si>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</si>
  <si>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</si>
  <si>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</si>
  <si>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</si>
  <si>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</si>
  <si>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</si>
  <si>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</si>
  <si>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</si>
  <si>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</si>
  <si>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</si>
  <si>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</si>
  <si>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</si>
  <si>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</si>
  <si>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</si>
  <si>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</si>
  <si>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</si>
  <si>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</si>
  <si>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</si>
  <si>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</si>
  <si>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</si>
  <si>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</si>
  <si>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</si>
  <si>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</si>
  <si>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</si>
  <si>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</si>
  <si>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</si>
  <si>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</si>
  <si>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</si>
  <si>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</si>
  <si>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</si>
  <si>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</si>
  <si>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</si>
  <si>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</si>
  <si>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</si>
  <si>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</si>
  <si>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</si>
  <si>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</si>
  <si>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</si>
  <si>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</si>
  <si>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</si>
  <si>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</si>
  <si>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</si>
  <si>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</si>
  <si>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</si>
  <si>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</si>
  <si>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</si>
  <si>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</si>
  <si>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</si>
  <si>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</si>
  <si>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</si>
  <si>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</si>
  <si>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</si>
  <si>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</si>
  <si>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</si>
  <si>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</si>
  <si>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</si>
  <si>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</si>
  <si>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</si>
  <si>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</si>
  <si>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</si>
  <si>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</si>
  <si>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</si>
  <si>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</si>
  <si>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</si>
  <si>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</si>
  <si>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</si>
  <si>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</si>
  <si>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</si>
  <si>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</si>
  <si>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</si>
  <si>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</si>
  <si>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</si>
  <si>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</si>
  <si>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</si>
  <si>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</si>
  <si>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</si>
  <si>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</si>
  <si>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</si>
  <si>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</si>
  <si>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</si>
  <si>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</si>
  <si>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</si>
  <si>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</si>
  <si>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</si>
  <si>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</si>
  <si>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</si>
  <si>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</si>
  <si>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</si>
  <si>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</si>
  <si>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</si>
  <si>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</si>
  <si>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</si>
  <si>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</si>
  <si>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</si>
  <si>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</si>
  <si>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</si>
  <si>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</si>
  <si>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</si>
  <si>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</si>
  <si>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</si>
  <si>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</si>
  <si>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</si>
  <si>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</si>
  <si>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</si>
  <si>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</si>
  <si>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</si>
  <si>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</si>
  <si>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</si>
  <si>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</si>
  <si>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</si>
  <si>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</si>
  <si>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</si>
  <si>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</si>
  <si>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</si>
  <si>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</si>
  <si>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</si>
  <si>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</si>
  <si>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</si>
  <si>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</si>
  <si>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</si>
  <si>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</si>
  <si>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</si>
  <si>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</si>
  <si>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</si>
  <si>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</si>
  <si>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</si>
  <si>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</si>
  <si>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</si>
  <si>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</si>
  <si>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</si>
  <si>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</si>
  <si>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</si>
  <si>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</si>
  <si>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</si>
  <si>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</si>
  <si>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</si>
  <si>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</si>
  <si>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</si>
  <si>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</si>
  <si>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</si>
  <si>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</si>
  <si>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</si>
  <si>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</si>
  <si>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</si>
  <si>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</si>
  <si>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</si>
  <si>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</si>
  <si>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</si>
  <si>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</si>
  <si>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</si>
  <si>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</si>
  <si>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</si>
  <si>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</si>
  <si>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</si>
  <si>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</si>
  <si>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</si>
  <si>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</si>
  <si>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</si>
  <si>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</si>
  <si>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</si>
  <si>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</si>
  <si>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</si>
  <si>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</si>
  <si>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</si>
  <si>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</si>
  <si>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</si>
  <si>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</si>
  <si>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</si>
  <si>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</si>
  <si>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</si>
  <si>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</si>
  <si>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</si>
  <si>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</si>
  <si>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</si>
  <si>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</si>
  <si>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</si>
  <si>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</si>
  <si>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</si>
  <si>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</si>
  <si>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</si>
  <si>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</si>
  <si>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</si>
  <si>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</si>
  <si>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</si>
  <si>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</si>
  <si>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</si>
  <si>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</si>
  <si>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</si>
  <si>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</si>
  <si>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</si>
  <si>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</si>
  <si>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</si>
  <si>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</si>
  <si>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</si>
  <si>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</si>
  <si>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</si>
  <si>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</si>
  <si>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</si>
  <si>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</si>
  <si>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</si>
  <si>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</si>
  <si>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</si>
  <si>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</si>
  <si>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</si>
  <si>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</si>
  <si>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</si>
  <si>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</si>
  <si>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</si>
  <si>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</si>
  <si>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</si>
  <si>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</si>
  <si>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</si>
  <si>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</si>
  <si>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</si>
  <si>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</si>
  <si>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</si>
  <si>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</si>
  <si>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</si>
  <si>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</si>
  <si>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</si>
  <si>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</si>
  <si>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</si>
  <si>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</si>
  <si>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</si>
  <si>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</si>
  <si>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</si>
  <si>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</si>
  <si>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</si>
  <si>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</si>
  <si>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</si>
  <si>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</si>
  <si>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</si>
  <si>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</si>
  <si>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</si>
  <si>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</si>
  <si>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</si>
  <si>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</si>
  <si>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</si>
  <si>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</si>
  <si>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</si>
  <si>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</si>
  <si>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</si>
  <si>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</si>
  <si>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</si>
  <si>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</si>
  <si>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</si>
  <si>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</si>
  <si>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</si>
  <si>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</si>
  <si>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</si>
  <si>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</si>
  <si>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</si>
  <si>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</si>
  <si>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</si>
  <si>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</si>
  <si>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</si>
  <si>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</si>
  <si>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</si>
  <si>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</si>
  <si>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</si>
  <si>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</si>
  <si>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</si>
  <si>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</si>
  <si>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</si>
  <si>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</si>
  <si>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</si>
  <si>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</si>
  <si>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</si>
  <si>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</si>
  <si>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</si>
  <si>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</si>
  <si>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</si>
  <si>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</si>
  <si>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</si>
  <si>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</si>
  <si>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</si>
  <si>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</si>
  <si>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</si>
  <si>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</si>
  <si>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</si>
  <si>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</si>
  <si>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</si>
  <si>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</si>
  <si>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</si>
  <si>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</si>
  <si>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</si>
  <si>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</si>
  <si>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</si>
  <si>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</si>
  <si>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</si>
  <si>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</si>
  <si>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</si>
  <si>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</si>
  <si>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</si>
  <si>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</si>
  <si>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</si>
  <si>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</si>
  <si>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</si>
  <si>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</si>
  <si>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</si>
  <si>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</si>
  <si>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</si>
  <si>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</si>
  <si>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</si>
  <si>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</si>
  <si>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</si>
  <si>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</si>
  <si>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</si>
  <si>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</si>
  <si>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</si>
  <si>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</si>
  <si>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</si>
  <si>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</si>
  <si>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</si>
  <si>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</si>
  <si>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</si>
  <si>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</si>
  <si>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</si>
  <si>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</si>
  <si>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</si>
  <si>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</si>
  <si>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</si>
  <si>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</si>
  <si>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</si>
  <si>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</si>
  <si>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</si>
  <si>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</si>
  <si>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</si>
  <si>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</si>
  <si>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</si>
  <si>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</si>
  <si>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</si>
  <si>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</si>
  <si>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</si>
  <si>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</si>
  <si>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</si>
  <si>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</si>
  <si>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</si>
  <si>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</si>
  <si>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</si>
  <si>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</si>
  <si>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</si>
  <si>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</si>
  <si>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</si>
  <si>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</si>
  <si>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</si>
  <si>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</si>
  <si>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</si>
  <si>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</si>
  <si>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</si>
  <si>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</si>
  <si>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</si>
  <si>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</si>
  <si>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</si>
  <si>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</si>
  <si>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</si>
  <si>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</si>
  <si>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</si>
  <si>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</si>
  <si>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</si>
  <si>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</si>
  <si>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</si>
  <si>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</si>
  <si>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</si>
  <si>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</si>
  <si>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</si>
  <si>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</si>
  <si>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</si>
  <si>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</si>
  <si>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</si>
  <si>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</si>
  <si>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</si>
  <si>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</si>
  <si>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</si>
  <si>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</si>
  <si>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</si>
  <si>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</si>
  <si>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</si>
  <si>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</si>
  <si>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</si>
  <si>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</si>
  <si>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</si>
  <si>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</si>
  <si>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</si>
  <si>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</si>
  <si>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</si>
  <si>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</si>
  <si>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</si>
  <si>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</si>
  <si>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</si>
  <si>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</si>
  <si>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</si>
  <si>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</si>
  <si>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</si>
  <si>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</si>
  <si>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</si>
  <si>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</si>
  <si>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</si>
  <si>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</si>
  <si>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</si>
  <si>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</si>
  <si>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</si>
  <si>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</si>
  <si>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</si>
  <si>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</si>
  <si>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</si>
  <si>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</si>
  <si>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</si>
  <si>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</si>
  <si>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</si>
  <si>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</si>
  <si>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</si>
  <si>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</si>
  <si>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</si>
  <si>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</si>
  <si>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</si>
  <si>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</si>
  <si>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</si>
  <si>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</si>
  <si>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</si>
  <si>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</si>
  <si>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</si>
  <si>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</si>
  <si>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</si>
  <si>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</si>
  <si>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</si>
  <si>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</si>
  <si>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</si>
  <si>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</si>
  <si>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</si>
  <si>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</si>
  <si>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</si>
  <si>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</si>
  <si>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</si>
  <si>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</si>
  <si>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</si>
  <si>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</si>
  <si>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</si>
  <si>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</si>
  <si>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</si>
  <si>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</si>
  <si>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</si>
  <si>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</si>
  <si>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</si>
  <si>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</si>
  <si>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</si>
  <si>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</si>
  <si>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</si>
  <si>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</si>
  <si>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</si>
  <si>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</si>
  <si>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</si>
  <si>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</si>
  <si>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</si>
  <si>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</si>
  <si>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</si>
  <si>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</si>
  <si>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</si>
  <si>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</si>
  <si>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</si>
  <si>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</si>
  <si>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</si>
  <si>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</si>
  <si>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</si>
  <si>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</si>
  <si>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</si>
  <si>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</si>
  <si>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</si>
  <si>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</si>
  <si>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</si>
  <si>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</si>
  <si>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</si>
  <si>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</si>
  <si>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</si>
  <si>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</si>
  <si>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</si>
  <si>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</si>
  <si>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</si>
  <si>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</si>
  <si>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</si>
  <si>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</si>
  <si>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</si>
  <si>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</si>
  <si>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</si>
  <si>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</si>
  <si>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</si>
  <si>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</si>
  <si>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</si>
  <si>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</si>
  <si>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</si>
  <si>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</si>
  <si>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</si>
  <si>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</si>
  <si>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</si>
  <si>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</si>
  <si>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</si>
  <si>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</si>
  <si>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</si>
  <si>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</si>
  <si>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</si>
  <si>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</si>
  <si>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</si>
  <si>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</si>
  <si>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</si>
  <si>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</si>
  <si>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</si>
  <si>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</si>
  <si>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</si>
  <si>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</si>
  <si>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</si>
  <si>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</si>
  <si>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</si>
  <si>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</si>
  <si>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</si>
  <si>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</si>
  <si>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</si>
  <si>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</si>
  <si>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</si>
  <si>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</si>
  <si>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</si>
  <si>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</si>
  <si>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</si>
  <si>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</si>
  <si>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</si>
  <si>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</si>
  <si>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</si>
  <si>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</si>
  <si>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</si>
  <si>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</si>
  <si>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</si>
  <si>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</si>
  <si>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</si>
  <si>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</si>
  <si>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</si>
  <si>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</si>
  <si>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</si>
  <si>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</si>
  <si>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</si>
  <si>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</si>
  <si>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</si>
  <si>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</si>
  <si>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</si>
  <si>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</si>
  <si>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</si>
  <si>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</si>
  <si>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</si>
  <si>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</si>
  <si>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</si>
  <si>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</si>
  <si>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</si>
  <si>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</si>
  <si>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</si>
  <si>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</si>
  <si>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</si>
  <si>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</si>
  <si>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</si>
  <si>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</si>
  <si>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</si>
  <si>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</si>
  <si>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</si>
  <si>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</si>
  <si>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</si>
  <si>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</si>
  <si>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</si>
  <si>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</si>
  <si>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</si>
  <si>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</si>
  <si>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</si>
  <si>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</si>
  <si>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</si>
  <si>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</si>
  <si>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</si>
  <si>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</si>
  <si>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</si>
  <si>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</si>
  <si>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</si>
  <si>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</si>
  <si>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</si>
  <si>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</si>
  <si>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</si>
  <si>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</si>
  <si>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</si>
  <si>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</si>
  <si>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</si>
  <si>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</si>
  <si>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</si>
  <si>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</si>
  <si>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</si>
  <si>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</si>
  <si>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</si>
  <si>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</si>
  <si>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</si>
  <si>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</si>
  <si>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</si>
  <si>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</si>
  <si>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</si>
  <si>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</si>
  <si>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</si>
  <si>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</si>
  <si>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</si>
  <si>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</si>
  <si>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</si>
  <si>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</si>
  <si>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</si>
  <si>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</si>
  <si>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</si>
  <si>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</si>
  <si>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</si>
  <si>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</si>
  <si>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</si>
  <si>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</si>
  <si>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</si>
  <si>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</si>
  <si>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</si>
  <si>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</si>
  <si>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</si>
  <si>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</si>
  <si>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</si>
  <si>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</si>
  <si>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</si>
  <si>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</si>
  <si>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</si>
  <si>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</si>
  <si>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</si>
  <si>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</si>
  <si>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</si>
  <si>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</si>
  <si>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</si>
  <si>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</si>
  <si>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</si>
  <si>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</si>
  <si>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</si>
  <si>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</si>
  <si>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</si>
  <si>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</si>
  <si>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</si>
  <si>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</si>
  <si>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</si>
  <si>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</si>
  <si>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</si>
  <si>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</si>
  <si>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</si>
  <si>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</si>
  <si>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</si>
  <si>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</si>
  <si>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</si>
  <si>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</si>
  <si>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</si>
  <si>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</si>
  <si>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</si>
  <si>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</si>
  <si>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</si>
  <si>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</si>
  <si>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</si>
  <si>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</si>
  <si>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</si>
  <si>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</si>
  <si>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</si>
  <si>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</si>
  <si>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</si>
  <si>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</si>
  <si>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</si>
  <si>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</si>
  <si>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</si>
  <si>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</si>
  <si>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</si>
  <si>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</si>
  <si>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</si>
  <si>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</si>
  <si>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</si>
  <si>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</si>
  <si>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</si>
  <si>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</si>
  <si>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</si>
  <si>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</si>
  <si>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</si>
  <si>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</si>
  <si>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</si>
  <si>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</si>
  <si>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</si>
  <si>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</si>
  <si>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</si>
  <si>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</si>
  <si>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</si>
  <si>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</si>
  <si>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</si>
  <si>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</si>
  <si>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</si>
  <si>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</si>
  <si>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</si>
  <si>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</si>
  <si>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</si>
  <si>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</si>
  <si>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</si>
  <si>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</si>
  <si>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</si>
  <si>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</si>
  <si>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</si>
  <si>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</si>
  <si>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</si>
  <si>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</si>
  <si>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</si>
  <si>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</si>
  <si>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</si>
  <si>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</si>
  <si>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</si>
  <si>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</si>
  <si>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</si>
  <si>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</si>
  <si>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</si>
  <si>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</si>
  <si>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</si>
  <si>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</si>
  <si>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</si>
  <si>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</si>
  <si>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</si>
  <si>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</si>
  <si>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</si>
  <si>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</si>
  <si>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</si>
  <si>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</si>
  <si>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</si>
  <si>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</si>
  <si>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</si>
  <si>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</si>
  <si>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</si>
  <si>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</si>
  <si>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</si>
  <si>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</si>
  <si>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</si>
  <si>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</si>
  <si>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</si>
  <si>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</si>
  <si>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</si>
  <si>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</si>
  <si>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</si>
  <si>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</si>
  <si>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</si>
  <si>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</si>
  <si>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</si>
  <si>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</si>
  <si>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</si>
  <si>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</si>
  <si>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</si>
  <si>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</si>
  <si>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</si>
  <si>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</si>
  <si>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</si>
  <si>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</si>
  <si>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</si>
  <si>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</si>
  <si>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</si>
  <si>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</si>
  <si>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</si>
  <si>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</si>
  <si>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</si>
  <si>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</si>
  <si>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</si>
  <si>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</si>
  <si>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</si>
  <si>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</si>
  <si>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</si>
  <si>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</si>
  <si>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</si>
  <si>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</si>
  <si>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</si>
  <si>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</si>
  <si>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</si>
  <si>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</si>
  <si>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</si>
  <si>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</si>
  <si>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</si>
  <si>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</si>
  <si>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</si>
  <si>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</si>
  <si>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</si>
  <si>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</si>
  <si>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</si>
  <si>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</si>
  <si>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</si>
  <si>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</si>
  <si>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</si>
  <si>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</si>
  <si>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</si>
  <si>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</si>
  <si>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</si>
  <si>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</si>
  <si>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</si>
  <si>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</si>
  <si>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</si>
  <si>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</si>
  <si>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</si>
  <si>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</si>
  <si>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</si>
  <si>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</si>
  <si>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</si>
  <si>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</si>
  <si>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</si>
  <si>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</si>
  <si>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</si>
  <si>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</si>
  <si>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</si>
  <si>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</si>
  <si>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</si>
  <si>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</si>
  <si>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</si>
  <si>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</si>
  <si>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</si>
  <si>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</si>
  <si>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</si>
  <si>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</si>
  <si>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</si>
  <si>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</si>
  <si>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</si>
  <si>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</si>
  <si>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</si>
  <si>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</si>
  <si>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</si>
  <si>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</si>
  <si>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</si>
  <si>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</si>
  <si>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</si>
  <si>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</si>
  <si>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</si>
  <si>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</si>
  <si>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</si>
  <si>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</si>
  <si>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</si>
  <si>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</si>
  <si>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</si>
  <si>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</si>
  <si>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</si>
  <si>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</si>
  <si>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</si>
  <si>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</si>
  <si>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</si>
  <si>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</si>
  <si>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</si>
  <si>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</si>
  <si>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</si>
  <si>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</si>
  <si>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</si>
  <si>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</si>
  <si>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</si>
  <si>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</si>
  <si>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</si>
  <si>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</si>
  <si>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</si>
  <si>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</si>
  <si>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</si>
  <si>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</si>
  <si>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</si>
  <si>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</si>
  <si>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</si>
  <si>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</si>
  <si>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</si>
  <si>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</si>
  <si>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</si>
  <si>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</si>
  <si>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</si>
  <si>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</si>
  <si>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</si>
  <si>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</si>
  <si>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</si>
  <si>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</si>
  <si>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</si>
  <si>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</si>
  <si>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</si>
  <si>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</si>
  <si>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</si>
  <si>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</si>
  <si>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</si>
  <si>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</si>
  <si>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</si>
  <si>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</si>
  <si>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</si>
  <si>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</si>
  <si>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</si>
  <si>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</si>
  <si>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</si>
  <si>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</si>
  <si>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</si>
  <si>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</si>
  <si>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</si>
  <si>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</si>
  <si>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</si>
  <si>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</si>
  <si>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</si>
  <si>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</si>
  <si>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</si>
  <si>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</si>
  <si>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</si>
  <si>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</si>
  <si>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</si>
  <si>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</si>
  <si>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</si>
  <si>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</si>
  <si>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</si>
  <si>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</si>
  <si>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</si>
  <si>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</si>
  <si>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</si>
  <si>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</si>
  <si>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</si>
  <si>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</si>
  <si>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</si>
  <si>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</si>
  <si>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</si>
  <si>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</si>
  <si>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</si>
  <si>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</si>
  <si>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</si>
  <si>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</si>
  <si>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</si>
  <si>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</si>
  <si>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</si>
  <si>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</si>
  <si>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</si>
  <si>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</si>
  <si>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</si>
  <si>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</si>
  <si>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</si>
  <si>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</si>
  <si>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</si>
  <si>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</si>
  <si>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</si>
  <si>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</si>
  <si>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</si>
  <si>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</si>
  <si>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</si>
  <si>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</si>
  <si>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</si>
  <si>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</si>
  <si>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</si>
  <si>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</si>
  <si>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</si>
  <si>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</si>
  <si>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</si>
  <si>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</si>
  <si>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</si>
  <si>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</si>
  <si>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</si>
  <si>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</si>
  <si>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</si>
  <si>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</si>
  <si>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</si>
  <si>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</si>
  <si>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</si>
  <si>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</si>
  <si>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</si>
  <si>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</si>
  <si>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</si>
  <si>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</si>
  <si>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</si>
  <si>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</si>
  <si>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</si>
  <si>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</si>
  <si>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</si>
  <si>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</si>
  <si>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</si>
  <si>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</si>
  <si>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</si>
  <si>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</si>
  <si>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</si>
  <si>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</si>
  <si>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</si>
  <si>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</si>
  <si>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</si>
  <si>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</si>
  <si>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</si>
  <si>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</si>
  <si>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</si>
  <si>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</si>
  <si>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</si>
  <si>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</si>
  <si>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</si>
  <si>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</si>
  <si>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</si>
  <si>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</si>
  <si>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</si>
  <si>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</si>
  <si>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</si>
  <si>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</si>
  <si>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</si>
  <si>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</si>
  <si>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</si>
  <si>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</si>
  <si>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</si>
  <si>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</si>
  <si>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</si>
  <si>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</si>
  <si>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</si>
  <si>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</si>
  <si>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</si>
  <si>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</si>
  <si>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</si>
  <si>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</si>
  <si>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</si>
  <si>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</si>
  <si>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</si>
  <si>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</si>
  <si>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</si>
  <si>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</si>
  <si>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</si>
  <si>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</si>
  <si>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</si>
  <si>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</si>
  <si>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</si>
  <si>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</si>
  <si>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</si>
  <si>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</si>
  <si>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</si>
  <si>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</si>
  <si>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</si>
  <si>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</si>
  <si>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</si>
  <si>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</si>
  <si>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</si>
  <si>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</si>
  <si>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</si>
  <si>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</si>
  <si>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</si>
  <si>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</si>
  <si>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</si>
  <si>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</si>
  <si>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</si>
  <si>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</si>
  <si>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</si>
  <si>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</si>
  <si>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</si>
  <si>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</si>
  <si>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</si>
  <si>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</si>
  <si>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</si>
  <si>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</si>
  <si>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</si>
  <si>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</si>
  <si>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</si>
  <si>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</si>
  <si>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</si>
  <si>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</si>
  <si>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</si>
  <si>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</si>
  <si>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</si>
  <si>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</si>
  <si>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</si>
  <si>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</si>
  <si>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</si>
  <si>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</si>
  <si>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</si>
  <si>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</si>
  <si>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</si>
  <si>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</si>
  <si>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</si>
  <si>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</si>
  <si>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</si>
  <si>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</si>
  <si>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</si>
  <si>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</si>
  <si>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</si>
  <si>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</si>
  <si>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</si>
  <si>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</si>
  <si>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</si>
  <si>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</si>
  <si>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</si>
  <si>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</si>
  <si>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</si>
  <si>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</si>
  <si>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</si>
  <si>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</si>
  <si>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</si>
  <si>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</si>
  <si>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</si>
  <si>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</si>
  <si>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</si>
  <si>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</si>
  <si>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</si>
  <si>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</si>
  <si>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</si>
  <si>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</si>
  <si>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</si>
  <si>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</si>
  <si>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</si>
  <si>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</si>
  <si>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</si>
  <si>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</si>
  <si>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</si>
  <si>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</si>
  <si>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</si>
  <si>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</si>
  <si>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</si>
  <si>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</si>
  <si>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</si>
  <si>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</si>
  <si>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</si>
  <si>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</si>
  <si>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</si>
  <si>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</si>
  <si>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</si>
  <si>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</si>
  <si>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</si>
  <si>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</si>
  <si>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</si>
  <si>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</si>
  <si>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</si>
  <si>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</si>
  <si>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</si>
  <si>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</si>
  <si>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</si>
  <si>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</si>
  <si>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</si>
  <si>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</si>
  <si>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</si>
  <si>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</si>
  <si>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</si>
  <si>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</si>
  <si>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</si>
  <si>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</si>
  <si>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</si>
  <si>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</si>
  <si>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</si>
  <si>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</si>
  <si>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</si>
  <si>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</si>
  <si>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</si>
  <si>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</si>
  <si>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</si>
  <si>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</si>
  <si>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</si>
  <si>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</si>
  <si>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</si>
  <si>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</si>
  <si>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</si>
  <si>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</si>
  <si>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</si>
  <si>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</si>
  <si>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</si>
  <si>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</si>
  <si>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</si>
  <si>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</si>
  <si>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</si>
  <si>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</si>
  <si>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</si>
  <si>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</si>
  <si>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</si>
  <si>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</si>
  <si>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</si>
  <si>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</si>
  <si>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</si>
  <si>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</si>
  <si>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</si>
  <si>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</si>
  <si>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</si>
  <si>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</si>
  <si>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</si>
  <si>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</si>
  <si>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</si>
  <si>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</si>
  <si>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</si>
  <si>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</si>
  <si>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</si>
  <si>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</si>
  <si>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</si>
  <si>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</si>
  <si>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</si>
  <si>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</si>
  <si>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</si>
  <si>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</si>
  <si>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</si>
  <si>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</si>
  <si>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</si>
  <si>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</si>
  <si>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</si>
  <si>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</si>
  <si>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</si>
  <si>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</si>
  <si>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</si>
  <si>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</si>
  <si>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</si>
  <si>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</si>
  <si>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</si>
  <si>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</si>
  <si>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</si>
  <si>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</si>
  <si>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</si>
  <si>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</si>
  <si>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</si>
  <si>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</si>
  <si>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</si>
  <si>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</si>
  <si>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</si>
  <si>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</si>
  <si>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</si>
  <si>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</si>
  <si>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</si>
  <si>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</si>
  <si>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</si>
  <si>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</si>
  <si>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</si>
  <si>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</si>
  <si>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</si>
  <si>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</si>
  <si>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</si>
  <si>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</si>
  <si>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</si>
  <si>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</si>
  <si>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</si>
  <si>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</si>
  <si>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</si>
  <si>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</si>
  <si>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</si>
  <si>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</si>
  <si>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</si>
  <si>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</si>
  <si>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</si>
  <si>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</si>
  <si>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</si>
  <si>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</si>
  <si>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</si>
  <si>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</si>
  <si>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</si>
  <si>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</si>
  <si>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</si>
  <si>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</si>
  <si>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</si>
  <si>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</si>
  <si>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</si>
  <si>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</si>
  <si>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</si>
  <si>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</si>
  <si>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</si>
  <si>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</si>
  <si>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</si>
  <si>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</si>
  <si>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</si>
  <si>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</si>
  <si>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</si>
  <si>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</si>
  <si>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</si>
  <si>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</si>
  <si>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</si>
  <si>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</si>
  <si>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</si>
  <si>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</si>
  <si>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</si>
  <si>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</si>
  <si>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</si>
  <si>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</si>
  <si>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</si>
  <si>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</si>
  <si>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</si>
  <si>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</si>
  <si>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</si>
  <si>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</si>
  <si>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</si>
  <si>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</si>
  <si>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</si>
  <si>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</si>
  <si>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</si>
  <si>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</si>
  <si>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</si>
  <si>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</si>
  <si>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</si>
  <si>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</si>
  <si>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</si>
  <si>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</si>
  <si>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</si>
  <si>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</si>
  <si>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</si>
  <si>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</si>
  <si>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</si>
  <si>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</si>
  <si>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</si>
  <si>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</si>
  <si>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</si>
  <si>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</si>
  <si>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</si>
  <si>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</si>
  <si>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</si>
  <si>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</si>
  <si>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</si>
  <si>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</si>
  <si>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</si>
  <si>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</si>
  <si>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</si>
  <si>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</si>
  <si>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</si>
  <si>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</si>
  <si>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</si>
  <si>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</si>
  <si>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</si>
  <si>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</si>
  <si>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</si>
  <si>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</si>
  <si>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</si>
  <si>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</si>
  <si>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</si>
  <si>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</si>
  <si>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</si>
  <si>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</si>
  <si>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</si>
  <si>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</si>
  <si>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</si>
  <si>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</si>
  <si>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</si>
  <si>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</si>
  <si>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</si>
  <si>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</si>
  <si>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</si>
  <si>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</si>
  <si>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</si>
  <si>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</si>
  <si>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</si>
  <si>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</si>
  <si>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</si>
  <si>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</si>
  <si>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</si>
  <si>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</si>
  <si>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</si>
  <si>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</si>
  <si>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</si>
  <si>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</si>
  <si>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</si>
  <si>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</si>
  <si>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</si>
  <si>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</si>
  <si>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</si>
  <si>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</si>
  <si>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</si>
  <si>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</si>
  <si>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</si>
  <si>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</si>
  <si>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</si>
  <si>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</si>
  <si>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</si>
  <si>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</si>
  <si>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</si>
  <si>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</si>
  <si>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</si>
  <si>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</si>
  <si>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</si>
  <si>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</si>
  <si>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</si>
  <si>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</si>
  <si>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</si>
  <si>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</si>
  <si>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</si>
  <si>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</si>
  <si>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</si>
  <si>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</si>
  <si>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</si>
  <si>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</si>
  <si>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</si>
  <si>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</si>
  <si>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</si>
  <si>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</si>
  <si>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</si>
  <si>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</si>
  <si>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</si>
  <si>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</si>
  <si>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</si>
  <si>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</si>
  <si>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</si>
  <si>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</si>
  <si>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</si>
  <si>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</si>
  <si>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</si>
  <si>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</si>
  <si>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</si>
  <si>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</si>
  <si>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</si>
  <si>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</si>
  <si>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</si>
  <si>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</si>
  <si>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</si>
  <si>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</si>
  <si>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</si>
  <si>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</si>
  <si>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</si>
  <si>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</si>
  <si>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</si>
  <si>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</si>
  <si>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</si>
  <si>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</si>
  <si>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</si>
  <si>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</si>
  <si>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</si>
  <si>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</si>
  <si>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</si>
  <si>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</si>
  <si>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</si>
  <si>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</si>
  <si>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</si>
  <si>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</si>
  <si>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</si>
  <si>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</si>
  <si>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</si>
  <si>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</si>
  <si>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</si>
  <si>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</si>
  <si>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</si>
  <si>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</si>
  <si>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</si>
  <si>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</si>
  <si>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</si>
  <si>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</si>
  <si>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</si>
  <si>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</si>
  <si>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</si>
  <si>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</si>
  <si>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</si>
  <si>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</si>
  <si>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</si>
  <si>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</si>
  <si>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</si>
  <si>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</si>
  <si>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</si>
  <si>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</si>
  <si>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</si>
  <si>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</si>
  <si>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</si>
  <si>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</si>
  <si>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</si>
  <si>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</si>
  <si>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</si>
  <si>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</si>
  <si>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</si>
  <si>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</si>
  <si>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</si>
  <si>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</si>
  <si>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</si>
  <si>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</si>
  <si>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</si>
  <si>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</si>
  <si>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</si>
  <si>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</si>
  <si>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</si>
  <si>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</si>
  <si>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</si>
  <si>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</si>
  <si>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</si>
  <si>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</si>
  <si>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</si>
  <si>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</si>
  <si>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</si>
  <si>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</si>
  <si>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</si>
  <si>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</si>
  <si>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</si>
  <si>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</si>
  <si>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</si>
  <si>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</si>
  <si>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</si>
  <si>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</si>
  <si>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</si>
  <si>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</si>
  <si>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</si>
  <si>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</si>
  <si>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</si>
  <si>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</si>
  <si>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</si>
  <si>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</si>
  <si>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</si>
  <si>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</si>
  <si>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</si>
  <si>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</si>
  <si>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</si>
  <si>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</si>
  <si>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</si>
  <si>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</si>
  <si>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</si>
  <si>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</si>
  <si>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</si>
  <si>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</si>
  <si>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</si>
  <si>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</si>
  <si>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</si>
  <si>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</si>
  <si>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</si>
  <si>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</si>
  <si>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</si>
  <si>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</si>
  <si>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</si>
  <si>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</si>
  <si>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</si>
  <si>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</si>
  <si>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</si>
  <si>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</si>
  <si>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</si>
  <si>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</si>
  <si>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</si>
  <si>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</si>
  <si>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</si>
  <si>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</si>
  <si>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</si>
  <si>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</si>
  <si>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</si>
  <si>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</si>
  <si>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</si>
  <si>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</si>
  <si>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</si>
  <si>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</si>
  <si>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</si>
  <si>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</si>
  <si>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</si>
  <si>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</si>
  <si>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</si>
  <si>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</si>
  <si>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</si>
  <si>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</si>
  <si>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</si>
  <si>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</si>
  <si>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</si>
  <si>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</si>
  <si>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</si>
  <si>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</si>
  <si>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</si>
  <si>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</si>
  <si>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</si>
  <si>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</si>
  <si>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</si>
  <si>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</si>
  <si>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</si>
  <si>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</si>
  <si>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</si>
  <si>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</si>
  <si>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</si>
  <si>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</si>
  <si>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</si>
  <si>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</si>
  <si>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</si>
  <si>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</si>
  <si>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</si>
  <si>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</si>
  <si>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</si>
  <si>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</si>
  <si>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</si>
  <si>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</si>
  <si>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</si>
  <si>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</si>
  <si>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</si>
  <si>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</si>
  <si>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</si>
  <si>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</si>
  <si>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</si>
  <si>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</si>
  <si>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</si>
  <si>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</si>
  <si>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</si>
  <si>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</si>
  <si>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</si>
  <si>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</si>
  <si>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</si>
  <si>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</si>
  <si>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</si>
  <si>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</si>
  <si>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</si>
  <si>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</si>
  <si>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</si>
  <si>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</si>
  <si>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</si>
  <si>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</si>
  <si>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</si>
  <si>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</si>
  <si>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</si>
  <si>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</si>
  <si>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</si>
  <si>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</si>
  <si>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</si>
  <si>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</si>
  <si>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</si>
  <si>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</si>
  <si>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</si>
  <si>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</si>
  <si>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</si>
  <si>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</si>
  <si>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</si>
  <si>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</si>
  <si>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</si>
  <si>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</si>
  <si>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</si>
  <si>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</si>
  <si>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</si>
  <si>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</si>
  <si>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</si>
  <si>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</si>
  <si>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</si>
  <si>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</si>
  <si>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</si>
  <si>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</si>
  <si>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</si>
  <si>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</si>
  <si>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</si>
  <si>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</si>
  <si>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</si>
  <si>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</si>
  <si>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</si>
  <si>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</si>
  <si>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</si>
  <si>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</si>
  <si>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</si>
  <si>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</si>
  <si>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</si>
  <si>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</si>
  <si>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</si>
  <si>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</si>
  <si>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</si>
  <si>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</si>
  <si>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</si>
  <si>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</si>
  <si>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</si>
  <si>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</si>
  <si>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</si>
  <si>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</si>
  <si>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</si>
  <si>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</si>
  <si>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</si>
  <si>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</si>
  <si>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</si>
  <si>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</si>
  <si>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</si>
  <si>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</si>
  <si>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</si>
  <si>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</si>
  <si>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</si>
  <si>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</si>
  <si>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</si>
  <si>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</si>
  <si>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</si>
  <si>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</si>
  <si>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</si>
  <si>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</si>
  <si>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</si>
  <si>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</si>
  <si>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</si>
  <si>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</si>
  <si>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</si>
  <si>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</si>
  <si>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</si>
  <si>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</si>
  <si>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</si>
  <si>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</si>
  <si>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</si>
  <si>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</si>
  <si>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</si>
  <si>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</si>
  <si>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</si>
  <si>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</si>
  <si>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</si>
  <si>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</si>
  <si>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</si>
  <si>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</si>
  <si>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</si>
  <si>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</si>
  <si>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</si>
  <si>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</si>
  <si>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</si>
  <si>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</si>
  <si>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</si>
  <si>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</si>
  <si>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</si>
  <si>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</si>
  <si>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</si>
  <si>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</si>
  <si>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</si>
  <si>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</si>
  <si>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</si>
  <si>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</si>
  <si>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</si>
  <si>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</si>
  <si>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</si>
  <si>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</si>
  <si>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</si>
  <si>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</si>
  <si>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</si>
  <si>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</si>
  <si>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</si>
  <si>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</si>
  <si>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</si>
  <si>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</si>
  <si>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</si>
  <si>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</si>
  <si>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</si>
  <si>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</si>
  <si>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</si>
  <si>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</si>
  <si>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</si>
  <si>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</si>
  <si>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</si>
  <si>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</si>
  <si>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</si>
  <si>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</si>
  <si>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</si>
  <si>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</si>
  <si>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</si>
  <si>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</si>
  <si>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</si>
  <si>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</si>
  <si>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</si>
  <si>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</si>
  <si>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</si>
  <si>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</si>
  <si>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</si>
  <si>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</si>
  <si>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</si>
  <si>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</si>
  <si>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</si>
  <si>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</si>
  <si>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</si>
  <si>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</si>
  <si>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</si>
  <si>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</si>
  <si>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</si>
  <si>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</si>
  <si>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</si>
  <si>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</si>
  <si>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</si>
  <si>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</si>
  <si>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</si>
  <si>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</si>
  <si>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</si>
  <si>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</si>
  <si>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</si>
  <si>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</si>
  <si>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</si>
  <si>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</si>
  <si>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</si>
  <si>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</si>
  <si>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</si>
  <si>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</si>
  <si>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</si>
  <si>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</si>
  <si>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</si>
  <si>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</si>
  <si>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</si>
  <si>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</si>
  <si>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</si>
  <si>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</si>
  <si>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</si>
  <si>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</si>
  <si>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</si>
  <si>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</si>
  <si>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</si>
  <si>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</si>
  <si>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</si>
  <si>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</si>
  <si>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</si>
  <si>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</si>
  <si>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</si>
  <si>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</si>
  <si>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</si>
  <si>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</si>
  <si>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</si>
  <si>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</si>
  <si>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</si>
  <si>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</si>
  <si>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</si>
  <si>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</si>
  <si>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</si>
  <si>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</si>
  <si>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</si>
  <si>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</si>
  <si>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</si>
  <si>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</si>
  <si>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</si>
  <si>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</si>
  <si>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</si>
  <si>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</si>
  <si>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</si>
  <si>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</si>
  <si>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</si>
  <si>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</si>
  <si>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</si>
  <si>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</si>
  <si>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</si>
  <si>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</si>
  <si>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</si>
  <si>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</si>
  <si>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</si>
  <si>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</si>
  <si>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</si>
  <si>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</si>
  <si>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</si>
  <si>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</si>
  <si>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</si>
  <si>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</si>
  <si>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</si>
  <si>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</si>
  <si>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</si>
  <si>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</si>
  <si>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</si>
  <si>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</si>
  <si>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</si>
  <si>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</si>
  <si>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</si>
  <si>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</si>
  <si>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</si>
  <si>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</si>
  <si>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</si>
  <si>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</si>
  <si>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</si>
  <si>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</si>
  <si>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</si>
  <si>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</si>
  <si>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</si>
  <si>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</si>
  <si>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</si>
  <si>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</si>
  <si>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</si>
  <si>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</si>
  <si>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</si>
  <si>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</si>
  <si>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</si>
  <si>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</si>
  <si>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</si>
  <si>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</si>
  <si>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</si>
  <si>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</si>
  <si>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</si>
  <si>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</si>
  <si>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</si>
  <si>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</si>
  <si>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</si>
  <si>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</si>
  <si>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</si>
  <si>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</si>
  <si>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</si>
  <si>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</si>
  <si>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</si>
  <si>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</si>
  <si>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</si>
  <si>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</si>
  <si>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</si>
  <si>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</si>
  <si>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</si>
  <si>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</si>
  <si>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</si>
  <si>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</si>
  <si>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</si>
  <si>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</si>
  <si>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</si>
  <si>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</si>
  <si>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</si>
  <si>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</si>
  <si>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</si>
  <si>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</si>
  <si>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</si>
  <si>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</si>
  <si>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</si>
  <si>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</si>
  <si>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</si>
  <si>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</si>
  <si>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</si>
  <si>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</si>
  <si>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</si>
  <si>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</si>
  <si>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</si>
  <si>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</si>
  <si>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</si>
  <si>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</si>
  <si>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</si>
  <si>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</si>
  <si>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</si>
  <si>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</si>
  <si>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</si>
  <si>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</si>
  <si>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</si>
  <si>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</si>
  <si>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</si>
  <si>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</si>
  <si>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</si>
  <si>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</si>
  <si>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</si>
  <si>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</si>
  <si>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</si>
  <si>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</si>
  <si>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</si>
  <si>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</si>
  <si>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</si>
  <si>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</si>
  <si>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</si>
  <si>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</si>
  <si>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</si>
  <si>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</si>
  <si>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</si>
  <si>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</si>
  <si>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</si>
  <si>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</si>
  <si>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</si>
  <si>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</si>
  <si>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</si>
  <si>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</si>
  <si>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</si>
  <si>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</si>
  <si>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</si>
  <si>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</si>
  <si>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</si>
  <si>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</si>
  <si>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</si>
  <si>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</si>
  <si>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</si>
  <si>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</si>
  <si>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</si>
  <si>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</si>
  <si>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</si>
  <si>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</si>
  <si>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</si>
  <si>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</si>
  <si>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</si>
  <si>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</si>
  <si>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</si>
  <si>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</si>
  <si>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</si>
  <si>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</si>
  <si>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</si>
  <si>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</si>
  <si>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</si>
  <si>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</si>
  <si>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</si>
  <si>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</si>
  <si>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</si>
  <si>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</si>
  <si>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</si>
  <si>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</si>
  <si>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</si>
  <si>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</si>
  <si>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</si>
  <si>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</si>
  <si>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</si>
  <si>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</si>
  <si>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</si>
  <si>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</si>
  <si>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</si>
  <si>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</si>
  <si>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</si>
  <si>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</si>
  <si>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</si>
  <si>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</si>
  <si>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</si>
  <si>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</si>
  <si>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</si>
  <si>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</si>
  <si>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</si>
  <si>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</si>
  <si>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</si>
  <si>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</si>
  <si>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</si>
  <si>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</si>
  <si>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</si>
  <si>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</si>
  <si>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</si>
  <si>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</si>
  <si>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</si>
  <si>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</si>
  <si>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</si>
  <si>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</si>
  <si>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</si>
  <si>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</si>
  <si>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</si>
  <si>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</si>
  <si>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</si>
  <si>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</si>
  <si>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</si>
  <si>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</si>
  <si>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</si>
  <si>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</si>
  <si>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</si>
  <si>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</si>
  <si>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</si>
  <si>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</si>
  <si>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</si>
  <si>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</si>
  <si>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</si>
  <si>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</si>
  <si>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</si>
  <si>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</si>
  <si>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</si>
  <si>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</si>
  <si>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</si>
  <si>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</si>
  <si>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</si>
  <si>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</si>
  <si>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</si>
  <si>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</si>
  <si>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</si>
  <si>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</si>
  <si>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</si>
  <si>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</si>
  <si>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</si>
  <si>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</si>
  <si>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</si>
  <si>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</si>
  <si>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</si>
  <si>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</si>
  <si>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</si>
  <si>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</si>
  <si>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</si>
  <si>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</si>
  <si>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</si>
  <si>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</si>
  <si>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</si>
  <si>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</si>
  <si>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</si>
  <si>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</si>
  <si>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</si>
  <si>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</si>
  <si>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</si>
  <si>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</si>
  <si>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</si>
  <si>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</si>
  <si>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</si>
  <si>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</si>
  <si>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</si>
  <si>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</si>
  <si>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</si>
  <si>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</si>
  <si>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</si>
  <si>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</si>
  <si>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</si>
  <si>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</si>
  <si>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</si>
  <si>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</si>
  <si>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</si>
  <si>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</si>
  <si>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</si>
  <si>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</si>
  <si>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</si>
  <si>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</si>
  <si>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</si>
  <si>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</si>
  <si>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</si>
  <si>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</si>
  <si>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</si>
  <si>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</si>
  <si>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</si>
  <si>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</si>
  <si>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</si>
  <si>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</si>
  <si>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</si>
  <si>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</si>
  <si>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</si>
  <si>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</si>
  <si>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</si>
  <si>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</si>
  <si>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</si>
  <si>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</si>
  <si>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</si>
  <si>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</si>
  <si>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</si>
  <si>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</si>
  <si>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</si>
  <si>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</si>
  <si>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</si>
  <si>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</si>
  <si>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</si>
  <si>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</si>
  <si>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</si>
  <si>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</si>
  <si>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</si>
  <si>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</si>
  <si>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</si>
  <si>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</si>
  <si>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</si>
  <si>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</si>
  <si>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</si>
  <si>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</si>
  <si>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</si>
  <si>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</si>
  <si>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</si>
  <si>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</si>
  <si>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</si>
  <si>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</si>
  <si>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</si>
  <si>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</si>
  <si>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</si>
  <si>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</si>
  <si>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</si>
  <si>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</si>
  <si>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</si>
  <si>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</si>
  <si>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</si>
  <si>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</si>
  <si>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</si>
  <si>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</si>
  <si>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</si>
  <si>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</si>
  <si>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</si>
  <si>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</si>
  <si>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</si>
  <si>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</si>
  <si>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</si>
  <si>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</si>
  <si>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</si>
  <si>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</si>
  <si>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</si>
  <si>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</si>
  <si>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</si>
  <si>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</si>
  <si>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</si>
  <si>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</si>
  <si>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</si>
  <si>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</si>
  <si>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</si>
  <si>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</si>
  <si>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</si>
  <si>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</si>
  <si>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</si>
  <si>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</si>
  <si>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</si>
  <si>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</si>
  <si>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</si>
  <si>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</si>
  <si>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</si>
  <si>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</si>
  <si>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</si>
  <si>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</si>
  <si>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</si>
  <si>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</si>
  <si>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</si>
  <si>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</si>
  <si>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</si>
  <si>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</si>
  <si>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</si>
  <si>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</si>
  <si>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</si>
  <si>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</si>
  <si>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</si>
  <si>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</si>
  <si>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</si>
  <si>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</si>
  <si>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</si>
  <si>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</si>
  <si>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</si>
  <si>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</si>
  <si>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</si>
  <si>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</si>
  <si>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</si>
  <si>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</si>
  <si>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</si>
  <si>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</si>
  <si>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</si>
  <si>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</si>
  <si>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</si>
  <si>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</si>
  <si>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</si>
  <si>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</si>
  <si>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</si>
  <si>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</si>
  <si>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</si>
  <si>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</si>
  <si>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</si>
  <si>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</si>
  <si>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</si>
  <si>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</si>
  <si>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</si>
  <si>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</si>
  <si>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</si>
  <si>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</si>
  <si>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</si>
  <si>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</si>
  <si>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</si>
  <si>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</si>
  <si>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</si>
  <si>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</si>
  <si>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</si>
  <si>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</si>
  <si>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</si>
  <si>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</si>
  <si>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</si>
  <si>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</si>
  <si>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</si>
  <si>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</si>
  <si>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</si>
  <si>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</si>
  <si>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</si>
  <si>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</si>
  <si>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</si>
  <si>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</si>
  <si>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</si>
  <si>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</si>
  <si>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</si>
  <si>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</si>
  <si>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</si>
  <si>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</si>
  <si>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</si>
  <si>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</si>
  <si>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</si>
  <si>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</si>
  <si>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</si>
  <si>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</si>
  <si>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</si>
  <si>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</si>
  <si>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</si>
  <si>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</si>
  <si>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</si>
  <si>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</si>
  <si>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</si>
  <si>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</si>
  <si>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</si>
  <si>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</si>
  <si>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</si>
  <si>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</si>
  <si>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</si>
  <si>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</si>
  <si>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</si>
  <si>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</si>
  <si>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</si>
  <si>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</si>
  <si>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</si>
  <si>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</si>
  <si>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</si>
  <si>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</si>
  <si>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</si>
  <si>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</si>
  <si>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</si>
  <si>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</si>
  <si>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</si>
  <si>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</si>
  <si>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</si>
  <si>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</si>
  <si>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</si>
  <si>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</si>
  <si>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</si>
  <si>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</si>
  <si>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</si>
  <si>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</si>
  <si>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</si>
  <si>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</si>
  <si>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</si>
  <si>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</si>
  <si>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</si>
  <si>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</si>
  <si>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</si>
  <si>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</si>
  <si>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</si>
  <si>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</si>
  <si>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</si>
  <si>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</si>
  <si>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</si>
  <si>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</si>
  <si>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</si>
  <si>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</si>
  <si>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</si>
  <si>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</si>
  <si>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</si>
  <si>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</si>
  <si>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</si>
  <si>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</si>
  <si>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</si>
  <si>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</si>
  <si>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</si>
  <si>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</si>
  <si>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</si>
  <si>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</si>
  <si>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</si>
  <si>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</si>
  <si>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</si>
  <si>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</si>
  <si>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</si>
  <si>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</si>
  <si>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</si>
  <si>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</si>
  <si>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</si>
  <si>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</si>
  <si>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</si>
  <si>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</si>
  <si>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</si>
  <si>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</si>
  <si>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</si>
  <si>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</si>
  <si>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</si>
  <si>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</si>
  <si>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</si>
  <si>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</si>
  <si>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</si>
  <si>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</si>
  <si>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</si>
  <si>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</si>
  <si>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</si>
  <si>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</si>
  <si>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</si>
  <si>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</si>
  <si>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</si>
  <si>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</si>
  <si>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</si>
  <si>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</si>
  <si>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</si>
  <si>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</si>
  <si>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</si>
  <si>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</si>
  <si>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</si>
  <si>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</si>
  <si>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</si>
  <si>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</si>
  <si>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</si>
  <si>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</si>
  <si>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</si>
  <si>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</si>
  <si>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</si>
  <si>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</si>
  <si>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</si>
  <si>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</si>
  <si>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</si>
  <si>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</si>
  <si>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</si>
  <si>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</si>
  <si>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</si>
  <si>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</si>
  <si>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</si>
  <si>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</si>
  <si>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</si>
  <si>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</si>
  <si>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</si>
  <si>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</si>
  <si>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</si>
  <si>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</si>
  <si>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</si>
  <si>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</si>
  <si>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</si>
  <si>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</si>
  <si>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</si>
  <si>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</si>
  <si>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</si>
  <si>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</si>
  <si>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</si>
  <si>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</si>
  <si>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</si>
  <si>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</si>
  <si>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</si>
  <si>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</si>
  <si>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</si>
  <si>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</si>
  <si>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</si>
  <si>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</si>
  <si>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</si>
  <si>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</si>
  <si>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</si>
  <si>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</si>
  <si>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</si>
  <si>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</si>
  <si>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</si>
  <si>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</si>
  <si>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</si>
  <si>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</si>
  <si>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</si>
  <si>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</si>
  <si>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</si>
  <si>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</si>
  <si>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</si>
  <si>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</si>
  <si>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</si>
  <si>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</si>
  <si>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</si>
  <si>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</si>
  <si>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</si>
  <si>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</si>
  <si>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</si>
  <si>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</si>
  <si>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</si>
  <si>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</si>
  <si>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</si>
  <si>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</si>
  <si>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</si>
  <si>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</si>
  <si>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</si>
  <si>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</si>
  <si>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</si>
  <si>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</si>
  <si>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</si>
  <si>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</si>
  <si>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</si>
  <si>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</si>
  <si>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</si>
  <si>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</si>
  <si>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</si>
  <si>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</si>
  <si>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</si>
  <si>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</si>
  <si>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</si>
  <si>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</si>
  <si>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</si>
  <si>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</si>
  <si>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</si>
  <si>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</si>
  <si>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</si>
  <si>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</si>
  <si>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</si>
  <si>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</si>
  <si>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</si>
  <si>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</si>
  <si>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</si>
  <si>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</si>
  <si>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</si>
  <si>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</si>
  <si>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</si>
  <si>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</si>
  <si>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</si>
  <si>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</si>
  <si>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</si>
  <si>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</si>
  <si>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</si>
  <si>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</si>
  <si>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</si>
  <si>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</si>
  <si>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</si>
  <si>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</si>
  <si>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</si>
  <si>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</si>
  <si>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</si>
  <si>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</si>
  <si>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</si>
  <si>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</si>
  <si>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</si>
  <si>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</si>
  <si>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</si>
  <si>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</si>
  <si>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</si>
  <si>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</si>
  <si>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</si>
  <si>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</si>
  <si>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</si>
  <si>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</si>
  <si>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</si>
  <si>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</si>
  <si>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</si>
  <si>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</si>
  <si>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</si>
  <si>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</si>
  <si>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</si>
  <si>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</si>
  <si>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</si>
  <si>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</si>
  <si>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</si>
  <si>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</si>
  <si>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</si>
  <si>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</si>
  <si>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</si>
  <si>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</si>
  <si>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</si>
  <si>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</si>
  <si>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</si>
  <si>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</si>
  <si>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</si>
  <si>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</si>
  <si>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</si>
  <si>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</si>
  <si>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</si>
  <si>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</si>
  <si>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</si>
  <si>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</si>
  <si>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</si>
  <si>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</si>
  <si>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</si>
  <si>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</si>
  <si>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</si>
  <si>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</si>
  <si>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</si>
  <si>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</si>
  <si>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</si>
  <si>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</si>
  <si>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</si>
  <si>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</si>
  <si>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</si>
  <si>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</si>
  <si>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</si>
  <si>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</si>
  <si>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</si>
  <si>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</si>
  <si>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</si>
  <si>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</si>
  <si>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</si>
  <si>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</si>
  <si>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</si>
  <si>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</si>
  <si>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</si>
  <si>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</si>
  <si>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</si>
  <si>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</si>
  <si>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</si>
  <si>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</si>
  <si>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</si>
  <si>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</si>
  <si>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</si>
  <si>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</si>
  <si>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</si>
  <si>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</si>
  <si>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</si>
  <si>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</si>
  <si>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</si>
  <si>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</si>
  <si>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</si>
  <si>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</si>
  <si>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</si>
  <si>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</si>
  <si>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</si>
  <si>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</si>
  <si>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</si>
  <si>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</si>
  <si>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</si>
  <si>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</si>
  <si>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</si>
  <si>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</si>
  <si>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</si>
  <si>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</si>
  <si>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</si>
  <si>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</si>
  <si>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</si>
  <si>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</si>
  <si>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</si>
  <si>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</si>
  <si>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</si>
  <si>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</si>
  <si>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</si>
  <si>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</si>
  <si>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</si>
  <si>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</si>
  <si>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</si>
  <si>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</si>
  <si>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</si>
  <si>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</si>
  <si>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</si>
  <si>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</si>
  <si>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</si>
  <si>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</si>
  <si>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</si>
  <si>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</si>
  <si>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</si>
  <si>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</si>
  <si>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</si>
  <si>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</si>
  <si>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</si>
  <si>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</si>
  <si>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</si>
  <si>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</si>
  <si>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</si>
  <si>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</si>
  <si>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</si>
  <si>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</si>
  <si>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</si>
  <si>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</si>
  <si>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</si>
  <si>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</si>
  <si>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</si>
  <si>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</si>
  <si>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</si>
  <si>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</si>
  <si>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</si>
  <si>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</si>
  <si>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</si>
  <si>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</si>
  <si>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</si>
  <si>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</si>
  <si>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</si>
  <si>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</si>
  <si>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</si>
  <si>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</si>
  <si>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</si>
  <si>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</si>
  <si>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</si>
  <si>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</si>
  <si>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</si>
  <si>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</si>
  <si>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</si>
  <si>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</si>
  <si>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</si>
  <si>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</si>
  <si>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</si>
  <si>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</si>
  <si>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</si>
  <si>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</si>
  <si>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</si>
  <si>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</si>
  <si>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</si>
  <si>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</si>
  <si>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</si>
  <si>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</si>
  <si>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</si>
  <si>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</si>
  <si>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</si>
  <si>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</si>
  <si>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</si>
  <si>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</si>
  <si>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</si>
  <si>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</si>
  <si>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</si>
  <si>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</si>
  <si>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</si>
  <si>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</si>
  <si>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</si>
  <si>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</si>
  <si>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</si>
  <si>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</si>
  <si>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</si>
  <si>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</si>
  <si>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</si>
  <si>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</si>
  <si>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</si>
  <si>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</si>
  <si>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</si>
  <si>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</si>
  <si>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</si>
  <si>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</si>
  <si>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</si>
  <si>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</si>
  <si>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</si>
  <si>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</si>
  <si>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</si>
  <si>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</si>
  <si>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</si>
  <si>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</si>
  <si>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</si>
  <si>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</si>
  <si>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</si>
  <si>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</si>
  <si>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</si>
  <si>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</si>
  <si>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</si>
  <si>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</si>
  <si>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</si>
  <si>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</si>
  <si>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</si>
  <si>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</si>
  <si>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</si>
  <si>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</si>
  <si>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</si>
  <si>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</si>
  <si>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</si>
  <si>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</si>
  <si>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</si>
  <si>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</si>
  <si>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</si>
  <si>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</si>
  <si>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</si>
  <si>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</si>
  <si>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</si>
  <si>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</si>
  <si>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</si>
  <si>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</si>
  <si>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</si>
  <si>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</si>
  <si>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</si>
  <si>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</si>
  <si>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</si>
  <si>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</si>
  <si>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</si>
  <si>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</si>
  <si>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</si>
  <si>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</si>
  <si>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</si>
  <si>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</si>
  <si>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</si>
  <si>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</si>
  <si>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</si>
  <si>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</si>
  <si>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</si>
  <si>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</si>
  <si>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</si>
  <si>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</si>
  <si>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</si>
  <si>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</si>
  <si>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</si>
  <si>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</si>
  <si>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</si>
  <si>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</si>
  <si>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</si>
  <si>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</si>
  <si>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</si>
  <si>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</si>
  <si>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</si>
  <si>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</si>
  <si>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</si>
  <si>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</si>
  <si>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</si>
  <si>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</si>
  <si>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</si>
  <si>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</si>
  <si>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</si>
  <si>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</si>
  <si>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</si>
  <si>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</si>
  <si>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</si>
  <si>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</si>
  <si>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</si>
  <si>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</si>
  <si>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</si>
  <si>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</si>
  <si>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</si>
  <si>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</si>
  <si>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</si>
  <si>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</si>
  <si>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</si>
  <si>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</si>
  <si>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</si>
  <si>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</si>
  <si>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</si>
  <si>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</si>
  <si>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</si>
  <si>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</si>
  <si>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</si>
  <si>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</si>
  <si>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</si>
  <si>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</si>
  <si>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</si>
  <si>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</si>
  <si>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</si>
  <si>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</si>
  <si>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</si>
  <si>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</si>
  <si>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</si>
  <si>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</si>
  <si>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</si>
  <si>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</si>
  <si>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</si>
  <si>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</si>
  <si>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</si>
  <si>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</si>
  <si>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</si>
  <si>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</si>
  <si>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</si>
  <si>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</si>
  <si>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</si>
  <si>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</si>
  <si>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</si>
  <si>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</si>
  <si>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</si>
  <si>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</si>
  <si>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</si>
  <si>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</si>
  <si>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</si>
  <si>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</si>
  <si>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</si>
  <si>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</si>
  <si>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</si>
  <si>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</si>
  <si>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</si>
  <si>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</si>
  <si>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</si>
  <si>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</si>
  <si>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</si>
  <si>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</si>
  <si>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</si>
  <si>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</si>
  <si>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</si>
  <si>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</si>
  <si>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</si>
  <si>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</si>
  <si>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</si>
  <si>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</si>
  <si>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</si>
  <si>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</si>
  <si>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</si>
  <si>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</si>
  <si>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</si>
  <si>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</si>
  <si>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</si>
  <si>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</si>
  <si>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</si>
  <si>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</si>
  <si>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</si>
  <si>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</si>
  <si>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</si>
  <si>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</si>
  <si>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</si>
  <si>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</si>
  <si>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</si>
  <si>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</si>
  <si>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</si>
  <si>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</si>
  <si>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</si>
  <si>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</si>
  <si>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</si>
  <si>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</si>
  <si>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</si>
  <si>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</si>
  <si>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</si>
  <si>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</si>
  <si>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</si>
  <si>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</si>
  <si>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</si>
  <si>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</si>
  <si>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</si>
  <si>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</si>
  <si>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</si>
  <si>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</si>
  <si>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</si>
  <si>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</si>
  <si>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</si>
  <si>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</si>
  <si>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</si>
  <si>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</si>
  <si>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</si>
  <si>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</si>
  <si>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</si>
  <si>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</si>
  <si>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</si>
  <si>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</si>
  <si>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</si>
  <si>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</si>
  <si>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</si>
  <si>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</si>
  <si>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</si>
  <si>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</si>
  <si>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</si>
  <si>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</si>
  <si>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</si>
  <si>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</si>
  <si>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</si>
  <si>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</si>
  <si>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</si>
  <si>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</si>
  <si>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</si>
  <si>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</si>
  <si>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</si>
  <si>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</si>
  <si>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</si>
  <si>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</si>
  <si>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</si>
  <si>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</si>
  <si>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</si>
  <si>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</si>
  <si>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</si>
  <si>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</si>
  <si>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</si>
  <si>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</si>
  <si>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</si>
  <si>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</si>
  <si>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</si>
  <si>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</si>
  <si>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</si>
  <si>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</si>
  <si>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</si>
  <si>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</si>
  <si>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</si>
  <si>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</si>
  <si>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</si>
  <si>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</si>
  <si>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</si>
  <si>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</si>
  <si>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</si>
  <si>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</si>
  <si>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</si>
  <si>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</si>
  <si>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</si>
  <si>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</si>
  <si>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</si>
  <si>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</si>
  <si>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</si>
  <si>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</si>
  <si>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</si>
  <si>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</si>
  <si>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</si>
  <si>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</si>
  <si>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</si>
  <si>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</si>
  <si>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</si>
  <si>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</si>
  <si>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</si>
  <si>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</si>
  <si>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</si>
  <si>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</si>
  <si>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</si>
  <si>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</si>
  <si>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</si>
  <si>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</si>
  <si>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</si>
  <si>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</si>
  <si>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</si>
  <si>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</si>
  <si>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</si>
  <si>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</si>
  <si>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</si>
  <si>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</si>
  <si>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</si>
  <si>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</si>
  <si>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</si>
  <si>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</si>
  <si>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</si>
  <si>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</si>
  <si>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</si>
  <si>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</si>
  <si>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</si>
  <si>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</si>
  <si>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</si>
  <si>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</si>
  <si>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</si>
  <si>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</si>
  <si>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</si>
  <si>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</si>
  <si>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</si>
  <si>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</si>
  <si>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</si>
  <si>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</si>
  <si>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</si>
  <si>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</si>
  <si>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</si>
  <si>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</si>
  <si>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</si>
  <si>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</si>
  <si>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</si>
  <si>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</si>
  <si>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</si>
  <si>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</si>
  <si>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</si>
  <si>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</si>
  <si>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</si>
  <si>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</si>
  <si>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</si>
  <si>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</si>
  <si>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</si>
  <si>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</si>
  <si>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</si>
  <si>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</si>
  <si>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</si>
  <si>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</si>
  <si>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</si>
  <si>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</si>
  <si>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</si>
  <si>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</si>
  <si>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</si>
  <si>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</si>
  <si>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</si>
  <si>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</si>
  <si>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</si>
  <si>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</si>
  <si>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</si>
  <si>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</si>
  <si>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</si>
  <si>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</si>
  <si>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</si>
  <si>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</si>
  <si>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</si>
  <si>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</si>
  <si>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</si>
  <si>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</si>
  <si>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</si>
  <si>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</si>
  <si>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</si>
  <si>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</si>
  <si>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</si>
  <si>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</si>
  <si>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</si>
  <si>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</si>
  <si>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</si>
  <si>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</si>
  <si>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</si>
  <si>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</si>
  <si>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</si>
  <si>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</si>
  <si>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</si>
  <si>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</si>
  <si>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</si>
  <si>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</si>
  <si>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</si>
  <si>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</si>
  <si>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</si>
  <si>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</si>
  <si>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</si>
  <si>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</si>
  <si>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</si>
  <si>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</si>
  <si>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</si>
  <si>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</si>
  <si>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</si>
  <si>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</si>
  <si>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</si>
  <si>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</si>
  <si>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</si>
  <si>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</si>
  <si>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</si>
  <si>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</si>
  <si>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</si>
  <si>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</si>
  <si>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</si>
  <si>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</si>
  <si>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</si>
  <si>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</si>
  <si>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</si>
  <si>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</si>
  <si>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</si>
  <si>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</si>
  <si>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</si>
  <si>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</si>
  <si>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</si>
  <si>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</si>
  <si>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</si>
  <si>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</si>
  <si>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</si>
  <si>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</si>
  <si>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</si>
  <si>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</si>
  <si>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</si>
  <si>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</si>
  <si>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</si>
  <si>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</si>
  <si>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</si>
  <si>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</si>
  <si>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</si>
  <si>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</si>
  <si>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</si>
  <si>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</si>
  <si>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</si>
  <si>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</si>
  <si>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</si>
  <si>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</si>
  <si>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</si>
  <si>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</si>
  <si>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</si>
  <si>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</si>
  <si>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</si>
  <si>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</si>
  <si>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</si>
  <si>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</si>
  <si>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</si>
  <si>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</si>
  <si>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</si>
  <si>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</si>
  <si>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</si>
  <si>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</si>
  <si>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</si>
  <si>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</si>
  <si>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</si>
  <si>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</si>
  <si>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</si>
  <si>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</si>
  <si>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</si>
  <si>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</si>
  <si>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</si>
  <si>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</si>
  <si>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</si>
  <si>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</si>
  <si>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</si>
  <si>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</si>
  <si>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</si>
  <si>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</si>
  <si>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</si>
  <si>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</si>
  <si>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</si>
  <si>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</si>
  <si>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</si>
  <si>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</si>
  <si>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</si>
  <si>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</si>
  <si>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</si>
  <si>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</si>
  <si>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</si>
  <si>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</si>
  <si>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</si>
  <si>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</si>
  <si>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</si>
  <si>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</si>
  <si>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</si>
  <si>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</si>
  <si>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</si>
  <si>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</si>
  <si>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</si>
  <si>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</si>
  <si>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</si>
  <si>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</si>
  <si>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</si>
  <si>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</si>
  <si>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</si>
  <si>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</si>
  <si>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</si>
  <si>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</si>
  <si>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</si>
  <si>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</si>
  <si>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</si>
  <si>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</si>
  <si>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</si>
  <si>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</si>
  <si>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</si>
  <si>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</si>
  <si>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</si>
  <si>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</si>
  <si>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</si>
  <si>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</si>
  <si>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</si>
  <si>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</si>
  <si>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</si>
  <si>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</si>
  <si>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</si>
  <si>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</si>
  <si>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</si>
  <si>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</si>
  <si>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</si>
  <si>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</si>
  <si>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</si>
  <si>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</si>
  <si>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</si>
  <si>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</si>
  <si>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</si>
  <si>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</si>
  <si>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</si>
  <si>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</si>
  <si>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</si>
  <si>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</si>
  <si>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</si>
  <si>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</si>
  <si>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</si>
  <si>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</si>
  <si>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</si>
  <si>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</si>
  <si>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</si>
  <si>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</si>
  <si>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</si>
  <si>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</si>
  <si>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</si>
  <si>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</si>
  <si>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</si>
  <si>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</si>
  <si>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</si>
  <si>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</si>
  <si>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</si>
  <si>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</si>
  <si>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</si>
  <si>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</si>
  <si>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</si>
  <si>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</si>
  <si>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</si>
  <si>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</si>
  <si>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</si>
  <si>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</si>
  <si>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</si>
  <si>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</si>
  <si>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</si>
  <si>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</si>
  <si>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</si>
  <si>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</si>
  <si>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</si>
  <si>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</si>
  <si>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</si>
  <si>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</si>
  <si>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</si>
  <si>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</si>
  <si>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</si>
  <si>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</si>
  <si>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</si>
  <si>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</si>
  <si>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</si>
  <si>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</si>
  <si>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</si>
  <si>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</si>
  <si>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</si>
  <si>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</si>
  <si>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</si>
  <si>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</si>
  <si>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</si>
  <si>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</si>
  <si>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</si>
  <si>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</si>
  <si>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</si>
  <si>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</si>
  <si>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</si>
  <si>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</si>
  <si>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</si>
  <si>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</si>
  <si>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</si>
  <si>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</si>
  <si>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</si>
  <si>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</si>
  <si>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</si>
  <si>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</si>
  <si>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</si>
  <si>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</si>
  <si>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</si>
  <si>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</si>
  <si>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</si>
  <si>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</si>
  <si>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</si>
  <si>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</si>
  <si>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</si>
  <si>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</si>
  <si>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</si>
  <si>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</si>
  <si>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</si>
  <si>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</si>
  <si>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</si>
  <si>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</si>
  <si>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</si>
  <si>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</si>
  <si>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</si>
  <si>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</si>
  <si>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</si>
  <si>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</si>
  <si>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</si>
  <si>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</si>
  <si>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</si>
  <si>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</si>
  <si>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</si>
  <si>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</si>
  <si>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</si>
  <si>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</si>
  <si>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</si>
  <si>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</si>
  <si>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</si>
  <si>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</si>
  <si>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</si>
  <si>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</si>
  <si>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</si>
  <si>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</si>
  <si>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</si>
  <si>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</si>
  <si>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</si>
  <si>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</si>
  <si>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</si>
  <si>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</si>
  <si>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</si>
  <si>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</si>
  <si>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</si>
  <si>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</si>
  <si>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</si>
  <si>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</si>
  <si>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</si>
  <si>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</si>
  <si>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</si>
  <si>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</si>
  <si>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</si>
  <si>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</si>
  <si>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</si>
  <si>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</si>
  <si>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</si>
  <si>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</si>
  <si>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</si>
  <si>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</si>
  <si>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</si>
  <si>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</si>
  <si>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</si>
  <si>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</si>
  <si>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</si>
  <si>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</si>
  <si>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</si>
  <si>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</si>
  <si>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</si>
  <si>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</si>
  <si>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</si>
  <si>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</si>
  <si>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</si>
  <si>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</si>
  <si>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</si>
  <si>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</si>
  <si>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</si>
  <si>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</si>
  <si>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</si>
  <si>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</si>
  <si>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</si>
  <si>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</si>
  <si>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</si>
  <si>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</si>
  <si>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</si>
  <si>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</si>
  <si>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</si>
  <si>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</si>
  <si>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</si>
  <si>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</si>
  <si>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</si>
  <si>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</si>
  <si>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</si>
  <si>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</si>
  <si>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</si>
  <si>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</si>
  <si>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</si>
  <si>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</si>
  <si>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</si>
  <si>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</si>
  <si>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</si>
  <si>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</si>
  <si>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</si>
  <si>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</si>
  <si>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</si>
  <si>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</si>
  <si>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</si>
  <si>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</si>
  <si>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</si>
  <si>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</si>
  <si>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</si>
  <si>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</si>
  <si>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</si>
  <si>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</si>
  <si>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</si>
  <si>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</si>
  <si>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</si>
  <si>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</si>
  <si>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</si>
  <si>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</si>
  <si>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</si>
  <si>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</si>
  <si>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</si>
  <si>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</si>
  <si>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</si>
  <si>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</si>
  <si>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</si>
  <si>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</si>
  <si>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</si>
  <si>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</si>
  <si>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</si>
  <si>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</si>
  <si>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</si>
  <si>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</si>
  <si>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</si>
  <si>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</si>
  <si>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</si>
  <si>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</si>
  <si>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</si>
  <si>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</si>
  <si>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</si>
  <si>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</si>
  <si>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</si>
  <si>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</si>
  <si>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</si>
  <si>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</si>
  <si>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</si>
  <si>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</si>
  <si>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</si>
  <si>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</si>
  <si>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</si>
  <si>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</si>
  <si>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</si>
  <si>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</si>
  <si>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</si>
  <si>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</si>
  <si>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</si>
  <si>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</si>
  <si>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</si>
  <si>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</si>
  <si>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</si>
  <si>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</si>
  <si>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</si>
  <si>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</si>
  <si>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</si>
  <si>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</si>
  <si>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</si>
  <si>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</si>
  <si>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</si>
  <si>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</si>
  <si>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</si>
  <si>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</si>
  <si>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</si>
  <si>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</si>
  <si>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</si>
  <si>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</si>
  <si>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</si>
  <si>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</si>
  <si>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</si>
  <si>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</si>
  <si>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</si>
  <si>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</si>
  <si>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</si>
  <si>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</si>
  <si>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</si>
  <si>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</si>
  <si>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</si>
  <si>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</si>
  <si>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</si>
  <si>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</si>
  <si>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</si>
  <si>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</si>
  <si>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</si>
  <si>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</si>
  <si>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</si>
  <si>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</si>
  <si>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</si>
  <si>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</si>
  <si>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</si>
  <si>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</si>
  <si>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</si>
  <si>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</si>
  <si>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</si>
  <si>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</si>
  <si>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</si>
  <si>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</si>
  <si>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</si>
  <si>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</si>
  <si>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</si>
  <si>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</si>
  <si>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</si>
  <si>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</si>
  <si>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</si>
  <si>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</si>
  <si>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</si>
  <si>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</si>
  <si>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</si>
  <si>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</si>
  <si>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</si>
  <si>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</si>
  <si>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</si>
  <si>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</si>
  <si>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</si>
  <si>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</si>
  <si>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</si>
  <si>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</si>
  <si>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</si>
  <si>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</si>
  <si>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</si>
  <si>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</si>
  <si>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</si>
  <si>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</si>
  <si>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</si>
  <si>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</si>
  <si>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</si>
  <si>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</si>
  <si>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</si>
  <si>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</si>
  <si>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</si>
  <si>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</si>
  <si>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</si>
  <si>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</si>
  <si>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</si>
  <si>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</si>
  <si>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</si>
  <si>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</si>
  <si>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</si>
  <si>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</si>
  <si>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</si>
  <si>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</si>
  <si>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</si>
  <si>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</si>
  <si>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</si>
  <si>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</si>
  <si>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</si>
  <si>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</si>
  <si>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</si>
  <si>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</si>
  <si>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</si>
  <si>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</si>
  <si>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</si>
  <si>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</si>
  <si>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</si>
  <si>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</si>
  <si>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</si>
  <si>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</si>
  <si>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</si>
  <si>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</si>
  <si>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</si>
  <si>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</si>
  <si>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</si>
  <si>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</si>
  <si>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</si>
  <si>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</si>
  <si>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</si>
  <si>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</si>
  <si>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</si>
  <si>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</si>
  <si>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</si>
  <si>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</si>
  <si>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</si>
  <si>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</si>
  <si>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</si>
  <si>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</si>
  <si>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</si>
  <si>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</si>
  <si>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</si>
  <si>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</si>
  <si>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</si>
  <si>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</si>
  <si>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</si>
  <si>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</si>
  <si>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</si>
  <si>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</si>
  <si>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</si>
  <si>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</si>
  <si>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</si>
  <si>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</si>
  <si>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</si>
  <si>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</si>
  <si>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</si>
  <si>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</si>
  <si>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</si>
  <si>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</si>
  <si>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</si>
  <si>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</si>
  <si>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</si>
  <si>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</si>
  <si>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</si>
  <si>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</si>
  <si>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</si>
  <si>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</si>
  <si>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</si>
  <si>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</si>
  <si>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</si>
  <si>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</si>
  <si>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</si>
  <si>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</si>
  <si>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</si>
  <si>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</si>
  <si>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</si>
  <si>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</si>
  <si>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</si>
  <si>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</si>
  <si>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</si>
  <si>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</si>
  <si>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</si>
  <si>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</si>
  <si>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</si>
  <si>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</si>
  <si>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</si>
  <si>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</si>
  <si>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</si>
  <si>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</si>
  <si>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</si>
  <si>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</si>
  <si>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</si>
  <si>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</si>
  <si>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</si>
  <si>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</si>
  <si>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</si>
  <si>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</si>
  <si>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</si>
  <si>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</si>
  <si>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</si>
  <si>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</si>
  <si>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</si>
  <si>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</si>
  <si>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</si>
  <si>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</si>
  <si>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</si>
  <si>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</si>
  <si>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</si>
  <si>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</si>
  <si>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</si>
  <si>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</si>
  <si>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</si>
  <si>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</si>
  <si>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</si>
  <si>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</si>
  <si>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</si>
  <si>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</si>
  <si>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</si>
  <si>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</si>
  <si>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</si>
  <si>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</si>
  <si>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</si>
  <si>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</si>
  <si>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</si>
  <si>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</si>
  <si>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</si>
  <si>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</si>
  <si>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</si>
  <si>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</si>
  <si>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</si>
  <si>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</si>
  <si>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</si>
  <si>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</si>
  <si>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</si>
  <si>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</si>
  <si>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</si>
  <si>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</si>
  <si>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</si>
  <si>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</si>
  <si>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</si>
  <si>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</si>
  <si>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</si>
  <si>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</si>
  <si>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</si>
  <si>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</si>
  <si>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</si>
  <si>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</si>
  <si>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</si>
  <si>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</si>
  <si>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</si>
  <si>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</si>
  <si>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</si>
  <si>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</si>
  <si>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</si>
  <si>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</si>
  <si>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</si>
  <si>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</si>
  <si>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</si>
  <si>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</si>
  <si>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</si>
  <si>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</si>
  <si>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</si>
  <si>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</si>
  <si>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</si>
  <si>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</si>
  <si>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</si>
  <si>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</si>
  <si>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</si>
  <si>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</si>
  <si>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</si>
  <si>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</si>
  <si>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</si>
  <si>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</si>
  <si>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</si>
  <si>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</si>
  <si>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</si>
  <si>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</si>
  <si>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</si>
  <si>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</si>
  <si>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</si>
  <si>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</si>
  <si>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</si>
  <si>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</si>
  <si>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</si>
  <si>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</si>
  <si>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</si>
  <si>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</si>
  <si>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</si>
  <si>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</si>
  <si>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</si>
  <si>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</si>
  <si>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</si>
  <si>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</si>
  <si>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</si>
  <si>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</si>
  <si>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</si>
  <si>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</si>
  <si>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</si>
  <si>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</si>
  <si>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</si>
  <si>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</si>
  <si>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</si>
  <si>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</si>
  <si>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</si>
  <si>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</si>
  <si>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</si>
  <si>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</si>
  <si>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</si>
  <si>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</si>
  <si>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</si>
  <si>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</si>
  <si>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</si>
  <si>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</si>
  <si>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</si>
  <si>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</si>
  <si>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</si>
  <si>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</si>
  <si>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</si>
  <si>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</si>
  <si>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</si>
  <si>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</si>
  <si>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</si>
  <si>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</si>
  <si>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</si>
  <si>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</si>
  <si>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</si>
  <si>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</si>
  <si>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</si>
  <si>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</si>
  <si>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</si>
  <si>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</si>
  <si>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</si>
  <si>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</si>
  <si>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</si>
  <si>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</si>
  <si>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</si>
  <si>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</si>
  <si>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</si>
  <si>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</si>
  <si>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</si>
  <si>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</si>
  <si>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</si>
  <si>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</si>
  <si>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</si>
  <si>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</si>
  <si>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</si>
  <si>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</si>
  <si>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</si>
  <si>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</si>
  <si>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</si>
  <si>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</si>
  <si>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</si>
  <si>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</si>
  <si>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</si>
  <si>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</si>
  <si>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</si>
  <si>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</si>
  <si>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</si>
  <si>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</si>
  <si>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</si>
  <si>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</si>
  <si>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</si>
  <si>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</si>
  <si>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</si>
  <si>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</si>
  <si>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</si>
  <si>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</si>
  <si>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</si>
  <si>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</si>
  <si>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</si>
  <si>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</si>
  <si>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</si>
  <si>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</si>
  <si>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</si>
  <si>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</si>
  <si>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</si>
  <si>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</si>
  <si>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</si>
  <si>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</si>
  <si>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</si>
  <si>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</si>
  <si>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</si>
  <si>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</si>
  <si>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</si>
  <si>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</si>
  <si>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</si>
  <si>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</si>
  <si>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</si>
  <si>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</si>
  <si>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</si>
  <si>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</si>
  <si>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</si>
  <si>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</si>
  <si>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</si>
  <si>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</si>
  <si>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</si>
  <si>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</si>
  <si>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</si>
  <si>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</si>
  <si>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</si>
  <si>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</si>
  <si>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</si>
  <si>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</si>
  <si>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</si>
  <si>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</si>
  <si>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</si>
  <si>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</si>
  <si>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</si>
  <si>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</si>
  <si>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</si>
  <si>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</si>
  <si>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</si>
  <si>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</si>
  <si>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</si>
  <si>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</si>
  <si>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</si>
  <si>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</si>
  <si>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</si>
  <si>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</si>
  <si>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</si>
  <si>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</si>
  <si>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</si>
  <si>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</si>
  <si>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</si>
  <si>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</si>
  <si>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</si>
  <si>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</si>
  <si>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</si>
  <si>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</si>
  <si>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</si>
  <si>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</si>
  <si>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</si>
  <si>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</si>
  <si>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</si>
  <si>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</si>
  <si>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</si>
  <si>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</si>
  <si>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</si>
  <si>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</si>
  <si>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</si>
  <si>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</si>
  <si>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</si>
  <si>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</si>
  <si>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</si>
  <si>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</si>
  <si>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</si>
  <si>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</si>
  <si>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</si>
  <si>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</si>
  <si>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</si>
  <si>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</si>
  <si>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</si>
  <si>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</si>
  <si>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</si>
  <si>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</si>
  <si>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</si>
  <si>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</si>
  <si>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</si>
  <si>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</si>
  <si>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</si>
  <si>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</si>
  <si>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</si>
  <si>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</si>
  <si>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</si>
  <si>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</si>
  <si>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</si>
  <si>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</si>
  <si>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</si>
  <si>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</si>
  <si>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</si>
  <si>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</si>
  <si>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</si>
  <si>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</si>
  <si>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</si>
  <si>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</si>
  <si>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</si>
  <si>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</si>
  <si>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</si>
  <si>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</si>
  <si>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</si>
  <si>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</si>
  <si>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</si>
  <si>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</si>
  <si>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</si>
  <si>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</si>
  <si>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</si>
  <si>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</si>
  <si>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</si>
  <si>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</si>
  <si>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</si>
  <si>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</si>
  <si>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</si>
  <si>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</si>
  <si>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</si>
  <si>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</si>
  <si>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</si>
  <si>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</si>
  <si>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</si>
  <si>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</si>
  <si>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</si>
  <si>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</si>
  <si>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</si>
  <si>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</si>
  <si>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</si>
  <si>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</si>
  <si>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</si>
  <si>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</si>
  <si>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</si>
  <si>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</si>
  <si>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</si>
  <si>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</si>
  <si>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</si>
  <si>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</si>
  <si>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</si>
  <si>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</si>
  <si>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</si>
  <si>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</si>
  <si>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</si>
  <si>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</si>
  <si>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</si>
  <si>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</si>
  <si>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</si>
  <si>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</si>
  <si>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</si>
  <si>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</si>
  <si>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</si>
  <si>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</si>
  <si>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</si>
  <si>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</si>
  <si>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</si>
  <si>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</si>
  <si>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</si>
  <si>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</si>
  <si>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</si>
  <si>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</si>
  <si>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</si>
  <si>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</si>
  <si>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</si>
  <si>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</si>
  <si>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</si>
  <si>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</si>
  <si>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</si>
  <si>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</si>
  <si>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</si>
  <si>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</si>
  <si>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</si>
  <si>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</si>
  <si>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</si>
  <si>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</si>
  <si>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</si>
  <si>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</si>
  <si>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</si>
  <si>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</si>
  <si>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</si>
  <si>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</si>
  <si>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</si>
  <si>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</si>
  <si>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</si>
  <si>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</si>
  <si>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</si>
  <si>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</si>
  <si>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</si>
  <si>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</si>
  <si>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</si>
  <si>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</si>
  <si>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</si>
  <si>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</si>
  <si>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</si>
  <si>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</si>
  <si>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</si>
  <si>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</si>
  <si>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</si>
  <si>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</si>
  <si>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</si>
  <si>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</si>
  <si>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</si>
  <si>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</si>
  <si>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</si>
  <si>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</si>
  <si>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</si>
  <si>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</si>
  <si>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</si>
  <si>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</si>
  <si>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</si>
  <si>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</si>
  <si>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</si>
  <si>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</si>
  <si>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</si>
  <si>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</si>
  <si>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</si>
  <si>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</si>
  <si>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</si>
  <si>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</si>
  <si>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</si>
  <si>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</si>
  <si>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</si>
  <si>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</si>
  <si>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</si>
  <si>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</si>
  <si>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</si>
  <si>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</si>
  <si>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</si>
  <si>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</si>
  <si>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</si>
  <si>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</si>
  <si>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</si>
  <si>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</si>
  <si>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</si>
  <si>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</si>
  <si>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</si>
  <si>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</si>
  <si>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</si>
  <si>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</si>
  <si>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</si>
  <si>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</si>
  <si>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</si>
  <si>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</si>
  <si>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</si>
  <si>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</si>
  <si>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</si>
  <si>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</si>
  <si>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</si>
  <si>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</si>
  <si>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</si>
  <si>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</si>
  <si>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</si>
  <si>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</si>
  <si>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</si>
  <si>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</si>
  <si>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</si>
  <si>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</si>
  <si>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</si>
  <si>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</si>
  <si>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</si>
  <si>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</si>
  <si>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</si>
  <si>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</si>
  <si>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</si>
  <si>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</si>
  <si>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</si>
  <si>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</si>
  <si>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</si>
  <si>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</si>
  <si>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</si>
  <si>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</si>
  <si>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</si>
  <si>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</si>
  <si>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</si>
  <si>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</si>
  <si>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</si>
  <si>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</si>
  <si>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</si>
  <si>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</si>
  <si>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</si>
  <si>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</si>
  <si>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</si>
  <si>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</si>
  <si>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</si>
  <si>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</si>
  <si>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</si>
  <si>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</si>
  <si>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</si>
  <si>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</si>
  <si>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</si>
  <si>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</si>
  <si>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</si>
  <si>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</si>
  <si>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</si>
  <si>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</si>
  <si>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</si>
  <si>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</si>
  <si>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</si>
  <si>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</si>
  <si>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</si>
  <si>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</si>
  <si>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</si>
  <si>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</si>
  <si>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</si>
  <si>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</si>
  <si>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</si>
  <si>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</si>
  <si>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</si>
  <si>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</si>
  <si>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</si>
  <si>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</si>
  <si>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</si>
  <si>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</si>
  <si>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</si>
  <si>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</si>
  <si>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</si>
  <si>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</si>
  <si>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</si>
  <si>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</si>
  <si>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</si>
  <si>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</si>
  <si>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</si>
  <si>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</si>
  <si>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</si>
  <si>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</si>
  <si>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</si>
  <si>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</si>
  <si>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</si>
  <si>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</si>
  <si>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</si>
  <si>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</si>
  <si>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</si>
  <si>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</si>
  <si>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</si>
  <si>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</si>
  <si>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</si>
  <si>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</si>
  <si>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</si>
  <si>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</si>
  <si>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</si>
  <si>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</si>
  <si>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</si>
  <si>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</si>
  <si>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</si>
  <si>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</si>
  <si>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</si>
  <si>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</si>
  <si>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</si>
  <si>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</si>
  <si>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</si>
  <si>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</si>
  <si>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</si>
  <si>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</si>
  <si>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</si>
  <si>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</si>
  <si>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</si>
  <si>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</si>
  <si>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</si>
  <si>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</si>
  <si>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</si>
  <si>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</si>
  <si>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</si>
  <si>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</si>
  <si>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</si>
  <si>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</si>
  <si>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</si>
  <si>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</si>
  <si>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</si>
  <si>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</si>
  <si>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</si>
  <si>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</si>
  <si>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</si>
  <si>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</si>
  <si>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</si>
  <si>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</si>
  <si>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</si>
  <si>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</si>
  <si>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</si>
  <si>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</si>
  <si>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</si>
  <si>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</si>
  <si>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</si>
  <si>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</si>
  <si>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</si>
  <si>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</si>
  <si>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</si>
  <si>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</si>
  <si>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</si>
  <si>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</si>
  <si>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</si>
  <si>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</si>
  <si>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</si>
  <si>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</si>
  <si>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</si>
  <si>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</si>
  <si>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</si>
  <si>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</si>
  <si>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</si>
  <si>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</si>
  <si>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</si>
  <si>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</si>
  <si>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</si>
  <si>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</si>
  <si>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</si>
  <si>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</si>
  <si>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</si>
  <si>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</si>
  <si>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</si>
  <si>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</si>
  <si>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</si>
  <si>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</si>
  <si>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</si>
  <si>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</si>
  <si>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</si>
  <si>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</si>
  <si>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</si>
  <si>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</si>
  <si>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</si>
  <si>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</si>
  <si>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</si>
  <si>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</si>
  <si>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</si>
  <si>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</si>
  <si>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</si>
  <si>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</si>
  <si>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</si>
  <si>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</si>
  <si>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</si>
  <si>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</si>
  <si>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</si>
  <si>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</si>
  <si>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</si>
  <si>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</si>
  <si>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</si>
  <si>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</si>
  <si>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</si>
  <si>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</si>
  <si>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</si>
  <si>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</si>
  <si>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</si>
  <si>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</si>
  <si>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</si>
  <si>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</si>
  <si>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</si>
  <si>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</si>
  <si>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</si>
  <si>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</si>
  <si>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</si>
  <si>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</si>
  <si>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</si>
  <si>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</si>
  <si>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</si>
  <si>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</si>
  <si>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</si>
  <si>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</si>
  <si>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</si>
  <si>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</si>
  <si>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</si>
  <si>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</si>
  <si>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</si>
  <si>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</si>
  <si>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</si>
  <si>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</si>
  <si>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</si>
  <si>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</si>
  <si>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</si>
  <si>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</si>
  <si>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</si>
  <si>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</si>
  <si>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</si>
  <si>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</si>
  <si>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</si>
  <si>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</si>
  <si>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</si>
  <si>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</si>
  <si>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</si>
  <si>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</si>
  <si>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</si>
  <si>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</si>
  <si>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</si>
  <si>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</si>
  <si>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</si>
  <si>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</si>
  <si>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</si>
  <si>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</si>
  <si>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</si>
  <si>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</si>
  <si>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</si>
  <si>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</si>
  <si>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</si>
  <si>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</si>
  <si>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</si>
  <si>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</si>
  <si>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</si>
  <si>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</si>
  <si>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</si>
  <si>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</si>
  <si>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</si>
  <si>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</si>
  <si>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</si>
  <si>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</si>
  <si>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</si>
  <si>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</si>
  <si>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</si>
  <si>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</si>
  <si>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</si>
  <si>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</si>
  <si>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</si>
  <si>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</si>
  <si>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</si>
  <si>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</si>
  <si>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</si>
  <si>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</si>
  <si>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</si>
  <si>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</si>
  <si>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</si>
  <si>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</si>
  <si>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</si>
  <si>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</si>
  <si>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</si>
  <si>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</si>
  <si>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</si>
  <si>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</si>
  <si>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</si>
  <si>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</si>
  <si>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</si>
  <si>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</si>
  <si>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</si>
  <si>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</si>
  <si>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</si>
  <si>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</si>
  <si>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</si>
  <si>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</si>
  <si>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</si>
  <si>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</si>
  <si>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</si>
  <si>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</si>
  <si>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</si>
  <si>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</si>
  <si>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</si>
  <si>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</si>
  <si>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</si>
  <si>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</si>
  <si>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</si>
  <si>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</si>
  <si>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</si>
  <si>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</si>
  <si>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</si>
  <si>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</si>
  <si>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</si>
  <si>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</si>
  <si>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</si>
  <si>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</si>
  <si>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</si>
  <si>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</si>
  <si>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</si>
  <si>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</si>
  <si>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</si>
  <si>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</si>
  <si>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</si>
  <si>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</si>
  <si>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</si>
  <si>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</si>
  <si>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</si>
  <si>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</si>
  <si>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</si>
  <si>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</si>
  <si>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</si>
  <si>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</si>
  <si>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</si>
  <si>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</si>
  <si>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</si>
  <si>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</si>
  <si>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</si>
  <si>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</si>
  <si>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</si>
  <si>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</si>
  <si>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</si>
  <si>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</si>
  <si>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</si>
  <si>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</si>
  <si>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</si>
  <si>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</si>
  <si>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</si>
  <si>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</si>
  <si>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</si>
  <si>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</si>
  <si>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</si>
  <si>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</si>
  <si>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</si>
  <si>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</si>
  <si>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</si>
  <si>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</si>
  <si>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</si>
  <si>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</si>
  <si>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</si>
  <si>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</si>
  <si>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</si>
  <si>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</si>
  <si>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</si>
  <si>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</si>
  <si>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</si>
  <si>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</si>
  <si>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</si>
  <si>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</si>
  <si>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</si>
  <si>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</si>
  <si>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</si>
  <si>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</si>
  <si>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</si>
  <si>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</si>
  <si>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</si>
  <si>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</si>
  <si>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</si>
  <si>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</si>
  <si>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</si>
  <si>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</si>
  <si>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</si>
  <si>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</si>
  <si>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</si>
  <si>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</si>
  <si>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</si>
  <si>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</si>
  <si>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</si>
  <si>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</si>
  <si>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</si>
  <si>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</si>
  <si>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</si>
  <si>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</si>
  <si>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</si>
  <si>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</si>
  <si>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</si>
  <si>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</si>
  <si>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</si>
  <si>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</si>
  <si>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</si>
  <si>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</si>
  <si>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</si>
  <si>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</si>
  <si>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</si>
  <si>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</si>
  <si>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</si>
  <si>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</si>
  <si>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</si>
  <si>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</si>
  <si>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</si>
  <si>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</si>
  <si>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</si>
  <si>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</si>
  <si>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</si>
  <si>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</si>
  <si>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</si>
  <si>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</si>
  <si>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</si>
  <si>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</si>
  <si>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</si>
  <si>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</si>
  <si>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</si>
  <si>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</si>
  <si>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</si>
  <si>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</si>
  <si>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</si>
  <si>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</si>
  <si>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</si>
  <si>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</si>
  <si>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</si>
  <si>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</si>
  <si>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</si>
  <si>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</si>
  <si>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</si>
  <si>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</si>
  <si>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</si>
  <si>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</si>
  <si>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</si>
  <si>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</si>
  <si>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</si>
  <si>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</si>
  <si>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</si>
  <si>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</si>
  <si>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</si>
  <si>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</si>
  <si>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</si>
  <si>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</si>
  <si>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</si>
  <si>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</si>
  <si>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</si>
  <si>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</si>
  <si>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</si>
  <si>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</si>
  <si>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</si>
  <si>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</si>
  <si>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</si>
  <si>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</si>
  <si>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</si>
  <si>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</si>
  <si>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</si>
  <si>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</si>
  <si>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</si>
  <si>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</si>
  <si>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</si>
  <si>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</si>
  <si>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</si>
  <si>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</si>
  <si>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</si>
  <si>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</si>
  <si>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</si>
  <si>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</si>
  <si>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</si>
  <si>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</si>
  <si>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</si>
  <si>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</si>
  <si>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</si>
  <si>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</si>
  <si>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</si>
  <si>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</si>
  <si>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</si>
  <si>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</si>
  <si>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</si>
  <si>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</si>
  <si>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</si>
  <si>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</si>
  <si>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</si>
  <si>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</si>
  <si>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</si>
  <si>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</si>
  <si>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</si>
  <si>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</si>
  <si>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</si>
  <si>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</si>
  <si>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</si>
  <si>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</si>
  <si>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</si>
  <si>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</si>
  <si>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</si>
  <si>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</si>
  <si>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</si>
  <si>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</si>
  <si>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</si>
  <si>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</si>
  <si>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</si>
  <si>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</si>
  <si>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</si>
  <si>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</si>
  <si>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</si>
  <si>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</si>
  <si>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</si>
  <si>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</si>
  <si>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</si>
  <si>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</si>
  <si>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</si>
  <si>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</si>
  <si>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</si>
  <si>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</si>
  <si>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</si>
  <si>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</si>
  <si>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</si>
  <si>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</si>
  <si>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</si>
  <si>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</si>
  <si>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</si>
  <si>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</si>
  <si>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</si>
  <si>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</si>
  <si>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</si>
  <si>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</si>
  <si>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</si>
  <si>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</si>
  <si>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</si>
  <si>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</si>
  <si>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</si>
  <si>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</si>
  <si>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</si>
  <si>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</si>
  <si>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</si>
  <si>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</si>
  <si>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</si>
  <si>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</si>
  <si>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</si>
  <si>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</si>
  <si>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</si>
  <si>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</si>
  <si>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</si>
  <si>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</si>
  <si>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</si>
  <si>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</si>
  <si>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</si>
  <si>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</si>
  <si>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</si>
  <si>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</si>
  <si>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</si>
  <si>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</si>
  <si>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</si>
  <si>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</si>
  <si>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</si>
  <si>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</si>
  <si>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</si>
  <si>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</si>
  <si>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</si>
  <si>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</si>
  <si>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</si>
  <si>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</si>
  <si>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</si>
  <si>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</si>
  <si>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</si>
  <si>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</si>
  <si>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</si>
  <si>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</si>
  <si>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</si>
  <si>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</si>
  <si>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</si>
  <si>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</si>
  <si>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</si>
  <si>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</si>
  <si>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</si>
  <si>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</si>
  <si>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</si>
  <si>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</si>
  <si>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</si>
  <si>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</si>
  <si>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</si>
  <si>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</si>
  <si>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</si>
  <si>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</si>
  <si>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</si>
  <si>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</si>
  <si>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</si>
  <si>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</si>
  <si>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</si>
  <si>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</si>
  <si>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</si>
  <si>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</si>
  <si>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</si>
  <si>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</si>
  <si>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</si>
  <si>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</si>
  <si>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</si>
  <si>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</si>
  <si>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</si>
  <si>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</si>
  <si>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</si>
  <si>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</si>
  <si>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</si>
  <si>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</si>
  <si>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</si>
  <si>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</si>
  <si>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</si>
  <si>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</si>
  <si>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</si>
  <si>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</si>
  <si>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</si>
  <si>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</si>
  <si>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</si>
  <si>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</si>
  <si>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</si>
  <si>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</si>
  <si>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</si>
  <si>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</si>
  <si>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</si>
  <si>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</si>
  <si>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</si>
  <si>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</si>
  <si>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</si>
  <si>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</si>
  <si>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</si>
  <si>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</si>
  <si>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</si>
  <si>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</si>
  <si>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</si>
  <si>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</si>
  <si>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</si>
  <si>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</si>
  <si>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</si>
  <si>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</si>
  <si>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</si>
  <si>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</si>
  <si>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</si>
  <si>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</si>
  <si>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</si>
  <si>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</si>
  <si>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</si>
  <si>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</si>
  <si>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</si>
  <si>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</si>
  <si>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</si>
  <si>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</si>
  <si>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</si>
  <si>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</si>
  <si>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</si>
  <si>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</si>
  <si>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</si>
  <si>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</si>
  <si>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</si>
  <si>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</si>
  <si>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</si>
  <si>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</si>
  <si>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</si>
  <si>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</si>
  <si>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</si>
  <si>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</si>
  <si>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</si>
  <si>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</si>
  <si>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</si>
  <si>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</si>
  <si>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</si>
  <si>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</si>
  <si>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</si>
  <si>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</si>
  <si>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</si>
  <si>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</si>
  <si>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</si>
  <si>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</si>
  <si>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</si>
  <si>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</si>
  <si>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</si>
  <si>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</si>
  <si>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</si>
  <si>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</si>
  <si>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</si>
  <si>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</si>
  <si>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</si>
  <si>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</si>
  <si>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</si>
  <si>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</si>
  <si>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</si>
  <si>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</si>
  <si>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</si>
  <si>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</si>
  <si>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</si>
  <si>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</si>
  <si>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</si>
  <si>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</si>
  <si>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</si>
  <si>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</si>
  <si>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</si>
  <si>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</si>
  <si>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</si>
  <si>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</si>
  <si>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</si>
  <si>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</si>
  <si>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</si>
  <si>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</si>
  <si>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</si>
  <si>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</si>
  <si>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</si>
  <si>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</si>
  <si>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</si>
  <si>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</si>
  <si>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</si>
  <si>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</si>
  <si>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</si>
  <si>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</si>
  <si>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</si>
  <si>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</si>
  <si>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</si>
  <si>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</si>
  <si>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</si>
  <si>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</si>
  <si>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</si>
  <si>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</si>
  <si>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</si>
  <si>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</si>
  <si>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</si>
  <si>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</si>
  <si>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</si>
  <si>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</si>
  <si>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</si>
  <si>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</si>
  <si>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</si>
  <si>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</si>
  <si>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</si>
  <si>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</si>
  <si>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</si>
  <si>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</si>
  <si>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</si>
  <si>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</si>
  <si>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</si>
  <si>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</si>
  <si>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</si>
  <si>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</si>
  <si>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</si>
  <si>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</si>
  <si>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</si>
  <si>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</si>
  <si>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</si>
  <si>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</si>
  <si>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</si>
  <si>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</si>
  <si>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</si>
  <si>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</si>
  <si>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</si>
  <si>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</si>
  <si>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</si>
  <si>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</si>
  <si>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</si>
  <si>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</si>
  <si>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</si>
  <si>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</si>
  <si>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</si>
  <si>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</si>
  <si>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</si>
  <si>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</si>
  <si>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</si>
  <si>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</si>
  <si>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</si>
  <si>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</si>
  <si>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</si>
  <si>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</si>
  <si>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</si>
  <si>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</si>
  <si>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</si>
  <si>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</si>
  <si>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</si>
  <si>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</si>
  <si>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</si>
  <si>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</si>
  <si>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</si>
  <si>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</si>
  <si>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</si>
  <si>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</si>
  <si>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</si>
  <si>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</si>
  <si>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</si>
  <si>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</si>
  <si>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</si>
  <si>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</si>
  <si>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</si>
  <si>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</si>
  <si>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</si>
  <si>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</si>
  <si>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</si>
  <si>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</si>
  <si>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</si>
  <si>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</si>
  <si>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</si>
  <si>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</si>
  <si>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</si>
  <si>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</si>
  <si>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</si>
  <si>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</si>
  <si>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</si>
  <si>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</si>
  <si>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</si>
  <si>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</si>
  <si>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</si>
  <si>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</si>
  <si>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</si>
  <si>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</si>
  <si>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</si>
  <si>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</si>
  <si>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</si>
  <si>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</si>
  <si>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</si>
  <si>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</si>
  <si>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</si>
  <si>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</si>
  <si>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</si>
  <si>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</si>
  <si>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</si>
  <si>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</si>
  <si>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</si>
  <si>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</si>
  <si>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</si>
  <si>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</si>
  <si>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</si>
  <si>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</si>
  <si>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</si>
  <si>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</si>
  <si>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</si>
  <si>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</si>
  <si>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</si>
  <si>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</si>
  <si>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</si>
  <si>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</si>
  <si>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</si>
  <si>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</si>
  <si>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</si>
  <si>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</si>
  <si>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</si>
  <si>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</si>
  <si>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</si>
  <si>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</si>
  <si>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</si>
  <si>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</si>
  <si>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</si>
  <si>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</si>
  <si>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</si>
  <si>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</si>
  <si>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</si>
  <si>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</si>
  <si>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</si>
  <si>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</si>
  <si>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</si>
  <si>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</si>
  <si>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</si>
  <si>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</si>
  <si>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</si>
  <si>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</si>
  <si>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</si>
  <si>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</si>
  <si>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</si>
  <si>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</si>
  <si>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</si>
  <si>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</si>
  <si>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</si>
  <si>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</si>
  <si>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</si>
  <si>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</si>
  <si>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</si>
  <si>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</si>
  <si>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</si>
  <si>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</si>
  <si>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</si>
  <si>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</si>
  <si>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</si>
  <si>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</si>
  <si>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</si>
  <si>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</si>
  <si>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</si>
  <si>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</si>
  <si>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</si>
  <si>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</si>
  <si>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</si>
  <si>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</si>
  <si>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</si>
  <si>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</si>
  <si>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</si>
  <si>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</si>
  <si>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</si>
  <si>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</si>
  <si>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</si>
  <si>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</si>
  <si>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</si>
  <si>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</si>
  <si>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</si>
  <si>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</si>
  <si>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</si>
  <si>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</si>
  <si>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</si>
  <si>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</si>
  <si>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</si>
  <si>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</si>
  <si>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</si>
  <si>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</si>
  <si>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</si>
  <si>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</si>
  <si>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</si>
  <si>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</si>
  <si>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</si>
  <si>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</si>
  <si>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</si>
  <si>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</si>
  <si>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</si>
  <si>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</si>
  <si>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</si>
  <si>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</si>
  <si>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</si>
  <si>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</si>
  <si>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</si>
  <si>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</si>
  <si>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</si>
  <si>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</si>
  <si>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</si>
  <si>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</si>
  <si>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</si>
  <si>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</si>
  <si>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</si>
  <si>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</si>
  <si>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</si>
  <si>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</si>
  <si>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</si>
  <si>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</si>
  <si>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</si>
  <si>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</si>
  <si>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</si>
  <si>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</si>
  <si>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</si>
  <si>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</si>
  <si>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</si>
  <si>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</si>
  <si>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</si>
  <si>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</si>
  <si>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</si>
  <si>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</si>
  <si>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</si>
  <si>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</si>
  <si>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</si>
  <si>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</si>
  <si>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</si>
  <si>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</si>
  <si>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</si>
  <si>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</si>
  <si>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</si>
  <si>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</si>
  <si>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</si>
  <si>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</si>
  <si>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</si>
  <si>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</si>
  <si>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</si>
  <si>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</si>
  <si>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</si>
  <si>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</si>
  <si>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</si>
  <si>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</si>
  <si>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</si>
  <si>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</si>
  <si>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</si>
  <si>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</si>
  <si>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</si>
  <si>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</si>
  <si>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</si>
  <si>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</si>
  <si>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</si>
  <si>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</si>
  <si>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</si>
  <si>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</si>
  <si>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</si>
  <si>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</si>
  <si>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</si>
  <si>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</si>
  <si>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</si>
  <si>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</si>
  <si>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</si>
  <si>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</si>
  <si>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</si>
  <si>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</si>
  <si>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</si>
  <si>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</si>
  <si>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</si>
  <si>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</si>
  <si>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</si>
  <si>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</si>
  <si>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</si>
  <si>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</si>
  <si>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</si>
  <si>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</si>
  <si>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</si>
  <si>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</si>
  <si>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</si>
  <si>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</si>
  <si>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</si>
  <si>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</si>
  <si>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</si>
  <si>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</si>
  <si>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</si>
  <si>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</si>
  <si>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</si>
  <si>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</si>
  <si>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</si>
  <si>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</si>
  <si>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</si>
  <si>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</si>
  <si>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</si>
  <si>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</si>
  <si>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</si>
  <si>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</si>
  <si>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</si>
  <si>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</si>
  <si>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</si>
  <si>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</si>
  <si>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</si>
  <si>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</si>
  <si>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</si>
  <si>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</si>
  <si>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</si>
  <si>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</si>
  <si>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</si>
  <si>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</si>
  <si>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</si>
  <si>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</si>
  <si>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</si>
  <si>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</si>
  <si>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</si>
  <si>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</si>
  <si>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</si>
  <si>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</si>
  <si>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</si>
  <si>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</si>
  <si>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</si>
  <si>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</si>
  <si>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</si>
  <si>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</si>
  <si>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</si>
  <si>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</si>
  <si>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</si>
  <si>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</si>
  <si>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</si>
  <si>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</si>
  <si>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</si>
  <si>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</si>
  <si>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</si>
  <si>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</si>
  <si>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</si>
  <si>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</si>
  <si>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</si>
  <si>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</si>
  <si>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</si>
  <si>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</si>
  <si>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</si>
  <si>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</si>
  <si>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</si>
  <si>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</si>
  <si>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</si>
  <si>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</si>
  <si>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</si>
  <si>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</si>
  <si>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</si>
  <si>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</si>
  <si>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</si>
  <si>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</si>
  <si>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</si>
  <si>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</si>
  <si>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</si>
  <si>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</si>
  <si>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</si>
  <si>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</si>
  <si>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</si>
  <si>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</si>
  <si>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</si>
  <si>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</si>
  <si>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</si>
  <si>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</si>
  <si>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</si>
  <si>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</si>
  <si>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</si>
  <si>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</si>
  <si>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</si>
  <si>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</si>
  <si>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</si>
  <si>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</si>
  <si>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</si>
  <si>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</si>
  <si>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</si>
  <si>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</si>
  <si>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</si>
  <si>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</si>
  <si>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</si>
  <si>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</si>
  <si>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</si>
  <si>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</si>
  <si>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</si>
  <si>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</si>
  <si>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</si>
  <si>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</si>
  <si>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</si>
  <si>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</si>
  <si>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</si>
  <si>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</si>
  <si>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</si>
  <si>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</si>
  <si>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</si>
  <si>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</si>
  <si>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</si>
  <si>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</si>
  <si>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</si>
  <si>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</si>
  <si>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</si>
  <si>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</si>
  <si>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</si>
  <si>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</si>
  <si>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</si>
  <si>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</si>
  <si>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</si>
  <si>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</si>
  <si>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</si>
  <si>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</si>
  <si>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</si>
  <si>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</si>
  <si>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</si>
  <si>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</si>
  <si>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</si>
  <si>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</si>
  <si>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</si>
  <si>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</si>
  <si>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</si>
  <si>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</si>
  <si>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</si>
  <si>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</si>
  <si>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</si>
  <si>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</si>
  <si>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</si>
  <si>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</si>
  <si>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</si>
  <si>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</si>
  <si>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</si>
  <si>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</si>
  <si>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</si>
  <si>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</si>
  <si>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</si>
  <si>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</si>
  <si>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</si>
  <si>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</si>
  <si>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</si>
  <si>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</si>
  <si>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</si>
  <si>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</si>
  <si>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</si>
  <si>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</si>
  <si>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</si>
  <si>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</si>
  <si>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</si>
  <si>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</si>
  <si>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</si>
  <si>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</si>
  <si>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</si>
  <si>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</si>
  <si>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</si>
  <si>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</si>
  <si>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</si>
  <si>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</si>
  <si>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</si>
  <si>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</si>
  <si>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</si>
  <si>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</si>
  <si>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</si>
  <si>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</si>
  <si>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</si>
  <si>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</si>
  <si>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</si>
  <si>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</si>
  <si>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</si>
  <si>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</si>
  <si>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</si>
  <si>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</si>
  <si>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</si>
  <si>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</si>
  <si>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</si>
  <si>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</si>
  <si>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</si>
  <si>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</si>
  <si>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</si>
  <si>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</si>
  <si>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</si>
  <si>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</si>
  <si>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</si>
  <si>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</si>
  <si>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</si>
  <si>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</si>
  <si>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</si>
  <si>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</si>
  <si>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</si>
  <si>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</si>
  <si>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</si>
  <si>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</si>
  <si>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</si>
  <si>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</si>
  <si>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</si>
  <si>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</si>
  <si>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</si>
  <si>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</si>
  <si>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</si>
  <si>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</si>
  <si>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</si>
  <si>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</si>
  <si>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</si>
  <si>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</si>
  <si>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</si>
  <si>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</si>
  <si>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</si>
  <si>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</si>
  <si>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</si>
  <si>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</si>
  <si>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</si>
  <si>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</si>
  <si>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</si>
  <si>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</si>
  <si>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</si>
  <si>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</si>
  <si>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</si>
  <si>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</si>
  <si>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</si>
  <si>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</si>
  <si>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</si>
  <si>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</si>
  <si>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</si>
  <si>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</si>
  <si>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</si>
  <si>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</si>
  <si>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</si>
  <si>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</si>
  <si>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</si>
  <si>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</si>
  <si>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</si>
  <si>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</si>
  <si>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</si>
  <si>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</si>
  <si>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</si>
  <si>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</si>
  <si>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</si>
  <si>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</si>
  <si>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</si>
  <si>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</si>
  <si>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</si>
  <si>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</si>
  <si>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</si>
  <si>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</si>
  <si>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</si>
  <si>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</si>
  <si>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</si>
  <si>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</si>
  <si>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</si>
  <si>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</si>
  <si>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</si>
  <si>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</si>
  <si>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</si>
  <si>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</si>
  <si>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</si>
  <si>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</si>
  <si>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</si>
  <si>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</si>
  <si>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</si>
  <si>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</si>
  <si>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</si>
  <si>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</si>
  <si>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</si>
  <si>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</si>
  <si>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</si>
  <si>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</si>
  <si>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</si>
  <si>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</si>
  <si>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</si>
  <si>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</si>
  <si>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</si>
  <si>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</si>
  <si>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</si>
  <si>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</si>
  <si>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</si>
  <si>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</si>
  <si>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</si>
  <si>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</si>
  <si>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</si>
  <si>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</si>
  <si>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</si>
  <si>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</si>
  <si>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</si>
  <si>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</si>
  <si>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</si>
  <si>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</si>
  <si>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</si>
  <si>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</si>
  <si>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</si>
  <si>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</si>
  <si>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</si>
  <si>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</si>
  <si>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</si>
  <si>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</si>
  <si>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</si>
  <si>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</si>
  <si>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</si>
  <si>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</si>
  <si>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</si>
  <si>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</si>
  <si>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</si>
  <si>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</si>
  <si>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</si>
  <si>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</si>
  <si>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</si>
  <si>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</si>
  <si>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</si>
  <si>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</si>
  <si>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</si>
  <si>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</si>
  <si>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</si>
  <si>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</si>
  <si>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</si>
  <si>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</si>
  <si>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</si>
  <si>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</si>
  <si>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</si>
  <si>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</si>
  <si>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</si>
  <si>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</si>
  <si>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</si>
  <si>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</si>
  <si>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</si>
  <si>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</si>
  <si>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</si>
  <si>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</si>
  <si>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</si>
  <si>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</si>
  <si>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</si>
  <si>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</si>
  <si>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</si>
  <si>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</si>
  <si>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</si>
  <si>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</si>
  <si>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</si>
  <si>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</si>
  <si>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</si>
  <si>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</si>
  <si>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</si>
  <si>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</si>
  <si>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</si>
  <si>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</si>
  <si>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</si>
  <si>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</si>
  <si>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</si>
  <si>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</si>
  <si>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</si>
  <si>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</si>
  <si>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</si>
  <si>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</si>
  <si>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</si>
  <si>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</si>
  <si>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</si>
  <si>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</si>
  <si>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</si>
  <si>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</si>
  <si>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</si>
  <si>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</si>
  <si>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</si>
  <si>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</si>
  <si>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</si>
  <si>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</si>
  <si>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</si>
  <si>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</si>
  <si>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</si>
  <si>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</si>
  <si>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</si>
  <si>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</si>
  <si>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</si>
  <si>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</si>
  <si>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</si>
  <si>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</si>
  <si>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</si>
  <si>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</si>
  <si>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</si>
  <si>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</si>
  <si>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</si>
  <si>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</si>
  <si>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</si>
  <si>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</si>
  <si>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</si>
  <si>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</si>
  <si>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</si>
  <si>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</si>
  <si>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</si>
  <si>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</si>
  <si>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</si>
  <si>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</si>
  <si>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</si>
  <si>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</si>
  <si>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</si>
  <si>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</si>
  <si>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</si>
  <si>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</si>
  <si>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</si>
  <si>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</si>
  <si>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</si>
  <si>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</si>
  <si>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</si>
  <si>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</si>
  <si>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</si>
  <si>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</si>
  <si>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</si>
  <si>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</si>
  <si>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</si>
  <si>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</si>
  <si>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</si>
  <si>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</si>
  <si>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</si>
  <si>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</si>
  <si>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</si>
  <si>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</si>
  <si>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</si>
  <si>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</si>
  <si>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</si>
  <si>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</si>
  <si>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</si>
  <si>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</si>
  <si>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</si>
  <si>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</si>
  <si>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</si>
  <si>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</si>
  <si>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</si>
  <si>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</si>
  <si>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</si>
  <si>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</si>
  <si>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</si>
  <si>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</si>
  <si>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</si>
  <si>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</si>
  <si>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</si>
  <si>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</si>
  <si>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</si>
  <si>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</si>
  <si>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</si>
  <si>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</si>
  <si>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</si>
  <si>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</si>
  <si>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</si>
  <si>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</si>
  <si>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</si>
  <si>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</si>
  <si>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</si>
  <si>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</si>
  <si>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</si>
  <si>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</si>
  <si>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</si>
  <si>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</si>
  <si>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</si>
  <si>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</si>
  <si>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</si>
  <si>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</si>
  <si>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</si>
  <si>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</si>
  <si>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</si>
  <si>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</si>
  <si>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</si>
  <si>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</si>
  <si>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</si>
  <si>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</si>
  <si>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</si>
  <si>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</si>
  <si>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</si>
  <si>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</si>
  <si>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</si>
  <si>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</si>
  <si>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</si>
  <si>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</si>
  <si>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</si>
  <si>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</si>
  <si>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</si>
  <si>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</si>
  <si>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</si>
  <si>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</si>
  <si>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</si>
  <si>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</si>
  <si>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</si>
  <si>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</si>
  <si>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</si>
  <si>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</si>
  <si>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</si>
  <si>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</si>
  <si>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</si>
  <si>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</si>
  <si>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</si>
  <si>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</si>
  <si>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</si>
  <si>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</si>
  <si>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</si>
  <si>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</si>
  <si>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</si>
  <si>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</si>
  <si>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</si>
  <si>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</si>
  <si>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</si>
  <si>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</si>
  <si>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</si>
  <si>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</si>
  <si>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</si>
  <si>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</si>
  <si>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</si>
  <si>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</si>
  <si>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</si>
  <si>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</si>
  <si>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</si>
  <si>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</si>
  <si>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</si>
  <si>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</si>
  <si>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</si>
  <si>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</si>
  <si>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</si>
  <si>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</si>
  <si>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</si>
  <si>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</si>
  <si>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</si>
  <si>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</si>
  <si>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</si>
  <si>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</si>
  <si>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</si>
  <si>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</si>
  <si>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</si>
  <si>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</si>
  <si>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</si>
  <si>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</si>
  <si>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</si>
  <si>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</si>
  <si>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</si>
  <si>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</si>
  <si>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</si>
  <si>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</si>
  <si>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</si>
  <si>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</si>
  <si>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</si>
  <si>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</si>
  <si>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</si>
  <si>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</si>
  <si>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</si>
  <si>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</si>
  <si>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</si>
  <si>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</si>
  <si>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</si>
  <si>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</si>
  <si>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</si>
  <si>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</si>
  <si>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</si>
  <si>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</si>
  <si>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</si>
  <si>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</si>
  <si>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</si>
  <si>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</si>
  <si>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</si>
  <si>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</si>
  <si>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</si>
  <si>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</si>
  <si>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</si>
  <si>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</si>
  <si>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</si>
  <si>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</si>
  <si>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</si>
  <si>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</si>
  <si>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</si>
  <si>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</si>
  <si>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</si>
  <si>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</si>
  <si>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</si>
  <si>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</si>
  <si>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</si>
  <si>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</si>
  <si>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</si>
  <si>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</si>
  <si>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</si>
  <si>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</si>
  <si>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</si>
  <si>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</si>
  <si>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</si>
  <si>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</si>
  <si>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</si>
  <si>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</si>
  <si>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</si>
  <si>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</si>
  <si>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</si>
  <si>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</si>
  <si>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</si>
  <si>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</si>
  <si>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</si>
  <si>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</si>
  <si>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</si>
  <si>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</si>
  <si>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</si>
  <si>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</si>
  <si>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</si>
  <si>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</si>
  <si>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</si>
  <si>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</si>
  <si>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</si>
  <si>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</si>
  <si>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</si>
  <si>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</si>
  <si>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</si>
  <si>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</si>
  <si>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</si>
  <si>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</si>
  <si>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</si>
  <si>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</si>
  <si>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</si>
  <si>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</si>
  <si>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</si>
  <si>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</si>
  <si>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</si>
  <si>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</si>
  <si>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</si>
  <si>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</si>
  <si>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</si>
  <si>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</si>
  <si>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</si>
  <si>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</si>
  <si>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</si>
  <si>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</si>
  <si>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</si>
  <si>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</si>
  <si>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</si>
  <si>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</si>
  <si>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</si>
  <si>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</si>
  <si>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</si>
  <si>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</si>
  <si>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</si>
  <si>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</si>
  <si>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</si>
  <si>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</si>
  <si>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</si>
  <si>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</si>
  <si>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</si>
  <si>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</si>
  <si>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</si>
  <si>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</si>
  <si>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</si>
  <si>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</si>
  <si>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</si>
  <si>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</si>
  <si>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</si>
  <si>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</si>
  <si>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</si>
  <si>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</si>
  <si>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</si>
  <si>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</si>
  <si>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</si>
  <si>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</si>
  <si>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</si>
  <si>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</si>
  <si>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</si>
  <si>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</si>
  <si>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</si>
  <si>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</si>
  <si>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</si>
  <si>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</si>
  <si>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</si>
  <si>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</si>
  <si>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</si>
  <si>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</si>
  <si>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</si>
  <si>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</si>
  <si>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</si>
  <si>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</si>
  <si>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</si>
  <si>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</si>
  <si>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</si>
  <si>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</si>
  <si>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</si>
  <si>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</si>
  <si>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</si>
  <si>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</si>
  <si>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</si>
  <si>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</si>
  <si>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</si>
  <si>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</si>
  <si>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</si>
  <si>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</si>
  <si>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</si>
  <si>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</si>
  <si>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</si>
  <si>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</si>
  <si>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</si>
  <si>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</si>
  <si>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</si>
  <si>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</si>
  <si>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</si>
  <si>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</si>
  <si>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</si>
  <si>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</si>
  <si>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</si>
  <si>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</si>
  <si>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</si>
  <si>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</si>
  <si>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</si>
  <si>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</si>
  <si>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</si>
  <si>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</si>
  <si>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</si>
  <si>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</si>
  <si>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</si>
  <si>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</si>
  <si>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</si>
  <si>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</si>
  <si>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</si>
  <si>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</si>
  <si>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</si>
  <si>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</si>
  <si>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</si>
  <si>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</si>
  <si>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</si>
  <si>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</si>
  <si>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</si>
  <si>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</si>
  <si>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</si>
  <si>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</si>
  <si>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</si>
  <si>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</si>
  <si>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</si>
  <si>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</si>
  <si>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</si>
  <si>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</si>
  <si>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</si>
  <si>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</si>
  <si>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</si>
  <si>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</si>
  <si>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</si>
  <si>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</si>
  <si>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</si>
  <si>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</si>
  <si>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</si>
  <si>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</si>
  <si>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</si>
  <si>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</si>
  <si>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</si>
  <si>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</si>
  <si>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</si>
  <si>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</si>
  <si>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</si>
  <si>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</si>
  <si>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</si>
  <si>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</si>
  <si>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</si>
  <si>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</si>
  <si>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</si>
  <si>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</si>
  <si>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</si>
  <si>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</si>
  <si>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</si>
  <si>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</si>
  <si>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</si>
  <si>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</si>
  <si>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</si>
  <si>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</si>
  <si>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</si>
  <si>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</si>
  <si>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</si>
  <si>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</si>
  <si>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</si>
  <si>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</si>
  <si>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</si>
  <si>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</si>
  <si>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</si>
  <si>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</si>
  <si>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</si>
  <si>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</si>
  <si>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</si>
  <si>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</si>
  <si>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</si>
  <si>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</si>
  <si>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</si>
  <si>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</si>
  <si>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</si>
  <si>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</si>
  <si>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</si>
  <si>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</si>
  <si>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</si>
  <si>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</si>
  <si>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</si>
  <si>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</si>
  <si>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</si>
  <si>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</si>
  <si>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</si>
  <si>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</si>
  <si>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</si>
  <si>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</si>
  <si>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</si>
  <si>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</si>
  <si>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</si>
  <si>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</si>
  <si>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</si>
  <si>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</si>
  <si>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</si>
  <si>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</si>
  <si>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</si>
  <si>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</si>
  <si>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</si>
  <si>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</si>
  <si>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</si>
  <si>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</si>
  <si>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</si>
  <si>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</si>
  <si>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</si>
  <si>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</si>
  <si>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</si>
  <si>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</si>
  <si>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</si>
  <si>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</si>
  <si>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</si>
  <si>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</si>
  <si>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</si>
  <si>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</si>
  <si>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</si>
  <si>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</si>
  <si>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</si>
  <si>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</si>
  <si>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</si>
  <si>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</si>
  <si>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</si>
  <si>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</si>
  <si>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</si>
  <si>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</si>
  <si>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</si>
  <si>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</si>
  <si>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</si>
  <si>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</si>
  <si>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</si>
  <si>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</si>
  <si>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</si>
  <si>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</si>
  <si>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</si>
  <si>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</si>
  <si>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</si>
  <si>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</si>
  <si>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</si>
  <si>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</si>
  <si>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</si>
  <si>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</si>
  <si>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</si>
  <si>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</si>
  <si>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</si>
  <si>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</si>
  <si>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</si>
  <si>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</si>
  <si>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</si>
  <si>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</si>
  <si>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</si>
  <si>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</si>
  <si>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</si>
  <si>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</si>
  <si>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</si>
  <si>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</si>
  <si>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</si>
  <si>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</si>
  <si>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</si>
  <si>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</si>
  <si>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</si>
  <si>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</si>
  <si>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</si>
  <si>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</si>
  <si>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</si>
  <si>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</si>
  <si>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</si>
  <si>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</si>
  <si>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</si>
  <si>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</si>
  <si>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</si>
  <si>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</si>
  <si>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</si>
  <si>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</si>
  <si>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</si>
  <si>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</si>
  <si>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</si>
  <si>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</si>
  <si>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</si>
  <si>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</si>
  <si>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</si>
  <si>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</si>
  <si>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</si>
  <si>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</si>
  <si>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</si>
  <si>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</si>
  <si>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</si>
  <si>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</si>
  <si>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</si>
  <si>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</si>
  <si>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</si>
  <si>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</si>
  <si>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</si>
  <si>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</si>
  <si>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</si>
  <si>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</si>
  <si>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</si>
  <si>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</si>
  <si>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</si>
  <si>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</si>
  <si>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</si>
  <si>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</si>
  <si>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</si>
  <si>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</si>
  <si>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</si>
  <si>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</si>
  <si>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</si>
  <si>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</si>
  <si>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</si>
  <si>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</si>
  <si>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</si>
  <si>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</si>
  <si>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</si>
  <si>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</si>
  <si>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</si>
  <si>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</si>
  <si>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</si>
  <si>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</si>
  <si>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</si>
  <si>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</si>
  <si>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</si>
  <si>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</si>
  <si>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</si>
  <si>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</si>
  <si>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</si>
  <si>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</si>
  <si>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</si>
  <si>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</si>
  <si>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</si>
  <si>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</si>
  <si>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</si>
  <si>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</si>
  <si>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</si>
  <si>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</si>
  <si>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</si>
  <si>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</si>
  <si>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</si>
  <si>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</si>
  <si>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</si>
  <si>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</si>
  <si>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</si>
  <si>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</si>
  <si>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</si>
  <si>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</si>
  <si>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</si>
  <si>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</si>
  <si>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</si>
  <si>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</si>
  <si>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</si>
  <si>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</si>
  <si>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</si>
  <si>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</si>
  <si>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</si>
  <si>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</si>
  <si>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</si>
  <si>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</si>
  <si>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</si>
  <si>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</si>
  <si>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</si>
  <si>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</si>
  <si>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</si>
  <si>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</si>
  <si>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</si>
  <si>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</si>
  <si>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</si>
  <si>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</si>
  <si>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</si>
  <si>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</si>
  <si>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</si>
  <si>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</si>
  <si>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</si>
  <si>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</si>
  <si>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</si>
  <si>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</si>
  <si>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</si>
  <si>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</si>
  <si>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</si>
  <si>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</si>
  <si>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</si>
  <si>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</si>
  <si>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</si>
  <si>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</si>
  <si>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</si>
  <si>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</si>
  <si>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</si>
  <si>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</si>
  <si>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</si>
  <si>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</si>
  <si>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</si>
  <si>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</si>
  <si>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</si>
  <si>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</si>
  <si>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</si>
  <si>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</si>
  <si>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</si>
  <si>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</si>
  <si>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</si>
  <si>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</si>
  <si>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</si>
  <si>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</si>
  <si>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</si>
  <si>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</si>
  <si>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</si>
  <si>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</si>
  <si>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</si>
  <si>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</si>
  <si>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</si>
  <si>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</si>
  <si>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</si>
  <si>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</si>
  <si>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</si>
  <si>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</si>
  <si>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</si>
  <si>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</si>
  <si>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</si>
  <si>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</si>
  <si>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</si>
  <si>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</si>
  <si>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</si>
  <si>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</si>
  <si>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</si>
  <si>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</si>
  <si>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</si>
  <si>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</si>
  <si>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</si>
  <si>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</si>
  <si>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</si>
  <si>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</si>
  <si>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</si>
  <si>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</si>
  <si>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</si>
  <si>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</si>
  <si>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</si>
  <si>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</si>
  <si>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</si>
  <si>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</si>
  <si>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</si>
  <si>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</si>
  <si>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</si>
  <si>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</si>
  <si>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</si>
  <si>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</si>
  <si>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</si>
  <si>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</si>
  <si>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</si>
  <si>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</si>
  <si>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</si>
  <si>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</si>
  <si>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</si>
  <si>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</si>
  <si>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</si>
  <si>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</si>
  <si>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</si>
  <si>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</si>
  <si>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</si>
  <si>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</si>
  <si>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</si>
  <si>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</si>
  <si>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</si>
  <si>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</si>
  <si>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</si>
  <si>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</si>
  <si>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</si>
  <si>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</si>
  <si>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</si>
  <si>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</si>
  <si>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</si>
  <si>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</si>
  <si>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</si>
  <si>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</si>
  <si>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</si>
  <si>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</si>
  <si>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</si>
  <si>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</si>
  <si>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</si>
  <si>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</si>
  <si>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</si>
  <si>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</si>
  <si>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</si>
  <si>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</si>
  <si>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</si>
  <si>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</si>
  <si>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</si>
  <si>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</si>
  <si>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</si>
  <si>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</si>
  <si>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</si>
  <si>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</si>
  <si>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</si>
  <si>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</si>
  <si>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</si>
  <si>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</si>
  <si>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</si>
  <si>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</si>
  <si>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</si>
  <si>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</si>
  <si>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</si>
  <si>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</si>
  <si>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</si>
  <si>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</si>
  <si>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</si>
  <si>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</si>
  <si>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</si>
  <si>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</si>
  <si>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</si>
  <si>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</si>
  <si>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</si>
  <si>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</si>
  <si>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</si>
  <si>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</si>
  <si>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</si>
  <si>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</si>
  <si>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</si>
  <si>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</si>
  <si>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</si>
  <si>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</si>
  <si>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</si>
  <si>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</si>
  <si>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</si>
  <si>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</si>
  <si>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</si>
  <si>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</si>
  <si>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</si>
  <si>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</si>
  <si>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</si>
  <si>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</si>
  <si>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</si>
  <si>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</si>
  <si>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</si>
  <si>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</si>
  <si>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</si>
  <si>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</si>
  <si>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</si>
  <si>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</si>
  <si>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</si>
  <si>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</si>
  <si>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</si>
  <si>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</si>
  <si>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</si>
  <si>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</si>
  <si>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</si>
  <si>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</si>
  <si>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</si>
  <si>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</si>
  <si>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</si>
  <si>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</si>
  <si>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</si>
  <si>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</si>
  <si>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</si>
  <si>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</si>
  <si>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</si>
  <si>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</si>
  <si>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</si>
  <si>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</si>
  <si>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</si>
  <si>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</si>
  <si>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</si>
  <si>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</si>
  <si>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</si>
  <si>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</si>
  <si>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</si>
  <si>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</si>
  <si>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</si>
  <si>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</si>
  <si>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</si>
  <si>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</si>
  <si>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</si>
  <si>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</si>
  <si>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</si>
  <si>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</si>
  <si>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</si>
  <si>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</si>
  <si>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</si>
  <si>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</si>
  <si>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</si>
  <si>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</si>
  <si>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</si>
  <si>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</si>
  <si>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</si>
  <si>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</si>
  <si>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</si>
  <si>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</si>
  <si>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</si>
  <si>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</si>
  <si>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</si>
  <si>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</si>
  <si>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</si>
  <si>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</si>
  <si>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</si>
  <si>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</si>
  <si>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</si>
  <si>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</si>
  <si>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</si>
  <si>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</si>
  <si>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</si>
  <si>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</si>
  <si>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</si>
  <si>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</si>
  <si>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</si>
  <si>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</si>
  <si>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</si>
  <si>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</si>
  <si>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</si>
  <si>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</si>
  <si>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</si>
  <si>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</si>
  <si>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</si>
  <si>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</si>
  <si>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</si>
  <si>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</si>
  <si>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</si>
  <si>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</si>
  <si>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</si>
  <si>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</si>
  <si>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</si>
  <si>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</si>
  <si>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</si>
  <si>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</si>
  <si>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</si>
  <si>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</si>
  <si>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</si>
  <si>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</si>
  <si>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</si>
  <si>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</si>
  <si>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</si>
  <si>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</si>
  <si>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</si>
  <si>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</si>
  <si>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</si>
  <si>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</si>
  <si>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</si>
  <si>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</si>
  <si>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</si>
  <si>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</si>
  <si>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</si>
  <si>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</si>
  <si>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</si>
  <si>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</si>
  <si>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</si>
  <si>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</si>
  <si>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</si>
  <si>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</si>
  <si>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</si>
  <si>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</si>
  <si>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</si>
  <si>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</si>
  <si>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</si>
  <si>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</si>
  <si>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</si>
  <si>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</si>
  <si>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</si>
  <si>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</si>
  <si>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</si>
  <si>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</si>
  <si>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</si>
  <si>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</si>
  <si>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</si>
  <si>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</si>
  <si>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</si>
  <si>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</si>
  <si>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</si>
  <si>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</si>
  <si>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</si>
  <si>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</si>
  <si>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</si>
  <si>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</si>
  <si>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</si>
  <si>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</si>
  <si>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</si>
  <si>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</si>
  <si>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</si>
  <si>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</si>
  <si>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</si>
  <si>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</si>
  <si>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</si>
  <si>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</si>
  <si>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</si>
  <si>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</si>
  <si>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</si>
  <si>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</si>
  <si>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</si>
  <si>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</si>
  <si>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</si>
  <si>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</si>
  <si>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</si>
  <si>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</si>
  <si>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</si>
  <si>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</si>
  <si>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</si>
  <si>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</si>
  <si>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</si>
  <si>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</si>
  <si>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</si>
  <si>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</si>
  <si>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</si>
  <si>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</si>
  <si>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</si>
  <si>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</si>
  <si>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</si>
  <si>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</si>
  <si>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</si>
  <si>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</si>
  <si>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</si>
  <si>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</si>
  <si>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</si>
  <si>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</si>
  <si>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</si>
  <si>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</si>
  <si>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</si>
  <si>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</si>
  <si>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</si>
  <si>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</si>
  <si>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</si>
  <si>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</si>
  <si>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</si>
  <si>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</si>
  <si>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</si>
  <si>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</si>
  <si>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</si>
  <si>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</si>
  <si>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</si>
  <si>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</si>
  <si>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</si>
  <si>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</si>
  <si>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</si>
  <si>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</si>
  <si>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</si>
  <si>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</si>
  <si>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</si>
  <si>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</si>
  <si>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</si>
  <si>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</si>
  <si>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</si>
  <si>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</si>
  <si>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</si>
  <si>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</si>
  <si>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</si>
  <si>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</si>
  <si>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</si>
  <si>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</si>
  <si>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</si>
  <si>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</si>
  <si>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</si>
  <si>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</si>
  <si>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</si>
  <si>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</si>
  <si>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</si>
  <si>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</si>
  <si>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</si>
  <si>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</si>
  <si>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</si>
  <si>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</si>
  <si>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</si>
  <si>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</si>
  <si>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</si>
  <si>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</si>
  <si>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</si>
  <si>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</si>
  <si>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</si>
  <si>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</si>
  <si>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</si>
  <si>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</si>
  <si>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</si>
  <si>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</si>
  <si>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</si>
  <si>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</si>
  <si>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</si>
  <si>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</si>
  <si>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</si>
  <si>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</si>
  <si>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</si>
  <si>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</si>
  <si>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</si>
  <si>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</si>
  <si>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</si>
  <si>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</si>
  <si>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</si>
  <si>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</si>
  <si>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</si>
  <si>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</si>
  <si>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</si>
  <si>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</si>
  <si>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</si>
  <si>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</si>
  <si>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</si>
  <si>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</si>
  <si>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</si>
  <si>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</si>
  <si>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</si>
  <si>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</si>
  <si>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</si>
  <si>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</si>
  <si>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</si>
  <si>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</si>
  <si>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</si>
  <si>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</si>
  <si>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</si>
  <si>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</si>
  <si>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</si>
  <si>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</si>
  <si>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</si>
  <si>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</si>
  <si>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</si>
  <si>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</si>
  <si>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</si>
  <si>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</si>
  <si>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</si>
  <si>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</si>
  <si>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</si>
  <si>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</si>
  <si>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</si>
  <si>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</si>
  <si>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</si>
  <si>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</si>
  <si>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</si>
  <si>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</si>
  <si>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</si>
  <si>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</si>
  <si>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</si>
  <si>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</si>
  <si>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</si>
  <si>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</si>
  <si>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</si>
  <si>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</si>
  <si>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</si>
  <si>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</si>
  <si>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</si>
  <si>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</si>
  <si>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</si>
  <si>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</si>
  <si>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</si>
  <si>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</si>
  <si>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</si>
  <si>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</si>
  <si>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</si>
  <si>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</si>
  <si>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</si>
  <si>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</si>
  <si>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</si>
  <si>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</si>
  <si>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</si>
  <si>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</si>
  <si>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</si>
  <si>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</si>
  <si>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</si>
  <si>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</si>
  <si>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</si>
  <si>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</si>
  <si>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</si>
  <si>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</si>
  <si>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</si>
  <si>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</si>
  <si>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</si>
  <si>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</si>
  <si>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</si>
  <si>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</si>
  <si>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</si>
  <si>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</si>
  <si>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</si>
  <si>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</si>
  <si>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</si>
  <si>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</si>
  <si>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</si>
  <si>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</si>
  <si>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</si>
  <si>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</si>
  <si>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</si>
  <si>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</si>
  <si>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</si>
  <si>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</si>
  <si>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</si>
  <si>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</si>
  <si>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</si>
  <si>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</si>
  <si>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</si>
  <si>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</si>
  <si>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</si>
  <si>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</si>
  <si>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</si>
  <si>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</si>
  <si>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</si>
  <si>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</si>
  <si>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</si>
  <si>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</si>
  <si>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</si>
  <si>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</si>
  <si>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</si>
  <si>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</si>
  <si>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</si>
  <si>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</si>
  <si>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</si>
  <si>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</si>
  <si>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</si>
  <si>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</si>
  <si>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</si>
  <si>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</si>
  <si>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</si>
  <si>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</si>
  <si>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</si>
  <si>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</si>
  <si>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</si>
  <si>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</si>
  <si>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</si>
  <si>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</si>
  <si>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</si>
  <si>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</si>
  <si>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</si>
  <si>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</si>
  <si>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</si>
  <si>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</si>
  <si>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</si>
  <si>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</si>
  <si>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</si>
  <si>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</si>
  <si>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</si>
  <si>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</si>
  <si>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</si>
  <si>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</si>
  <si>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</si>
  <si>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</si>
  <si>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</si>
  <si>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</si>
  <si>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</si>
  <si>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</si>
  <si>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</si>
  <si>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</si>
  <si>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</si>
  <si>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</si>
  <si>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</si>
  <si>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</si>
  <si>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</si>
  <si>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</si>
  <si>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</si>
  <si>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</si>
  <si>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</si>
  <si>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</si>
  <si>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</si>
  <si>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</si>
  <si>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</si>
  <si>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</si>
  <si>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</si>
  <si>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</si>
  <si>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</si>
  <si>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</si>
  <si>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</si>
  <si>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</si>
  <si>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</si>
  <si>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</si>
  <si>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</si>
  <si>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</si>
  <si>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</si>
  <si>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</si>
  <si>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</si>
  <si>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</si>
  <si>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</si>
  <si>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</si>
  <si>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</si>
  <si>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</si>
  <si>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</si>
  <si>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</si>
  <si>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</si>
  <si>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</si>
  <si>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</si>
  <si>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</si>
  <si>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</si>
  <si>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</si>
  <si>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</si>
  <si>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</si>
  <si>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</si>
  <si>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</si>
  <si>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</si>
  <si>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</si>
  <si>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</si>
  <si>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</si>
  <si>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</si>
  <si>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</si>
  <si>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</si>
  <si>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</si>
  <si>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</si>
  <si>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</si>
  <si>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</si>
  <si>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</si>
  <si>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</si>
  <si>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</si>
  <si>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</si>
  <si>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</si>
  <si>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</si>
  <si>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</si>
  <si>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</si>
  <si>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</si>
  <si>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</si>
  <si>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</si>
  <si>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</si>
  <si>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</si>
  <si>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</si>
  <si>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</si>
  <si>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</si>
  <si>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</si>
  <si>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</si>
  <si>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</si>
  <si>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</si>
  <si>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</si>
  <si>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</si>
  <si>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</si>
  <si>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</si>
  <si>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</si>
  <si>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</si>
  <si>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</si>
  <si>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</si>
  <si>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</si>
  <si>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</si>
  <si>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</si>
  <si>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</si>
  <si>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</si>
  <si>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</si>
  <si>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</si>
  <si>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</si>
  <si>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</si>
  <si>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</si>
  <si>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</si>
  <si>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</si>
  <si>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</si>
  <si>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</si>
  <si>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</si>
  <si>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</si>
  <si>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</si>
  <si>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</si>
  <si>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</si>
  <si>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</si>
  <si>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</si>
  <si>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</si>
  <si>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</si>
  <si>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</si>
  <si>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</si>
  <si>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</si>
  <si>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</si>
  <si>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</si>
  <si>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</si>
  <si>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</si>
  <si>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</si>
  <si>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</si>
  <si>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</si>
  <si>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</si>
  <si>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</si>
  <si>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</si>
  <si>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</si>
  <si>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</si>
  <si>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</si>
  <si>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</si>
  <si>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</si>
  <si>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</si>
  <si>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</si>
  <si>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</si>
  <si>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</si>
  <si>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</si>
  <si>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</si>
  <si>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</si>
  <si>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</si>
  <si>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</si>
  <si>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</si>
  <si>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</si>
  <si>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</si>
  <si>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</si>
  <si>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</si>
  <si>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</si>
  <si>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</si>
  <si>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</si>
  <si>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</si>
  <si>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</si>
  <si>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</si>
  <si>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</si>
  <si>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</si>
  <si>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</si>
  <si>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</si>
  <si>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</si>
  <si>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</si>
  <si>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</si>
  <si>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</si>
  <si>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</si>
  <si>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</si>
  <si>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</si>
  <si>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</si>
  <si>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</si>
  <si>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</si>
  <si>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</si>
  <si>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</si>
  <si>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</si>
  <si>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</si>
  <si>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</si>
  <si>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</si>
  <si>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</si>
  <si>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</si>
  <si>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</si>
  <si>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</si>
  <si>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</si>
  <si>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</si>
  <si>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</si>
  <si>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</si>
  <si>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</si>
  <si>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</si>
  <si>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</si>
  <si>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</si>
  <si>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</si>
  <si>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</si>
  <si>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</si>
  <si>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</si>
  <si>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</si>
  <si>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</si>
  <si>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</si>
  <si>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</si>
  <si>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</si>
  <si>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</si>
  <si>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</si>
  <si>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</si>
  <si>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</si>
  <si>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</si>
  <si>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</si>
  <si>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</si>
  <si>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</si>
  <si>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</si>
  <si>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</si>
  <si>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</si>
  <si>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</si>
  <si>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</si>
  <si>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</si>
  <si>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</si>
  <si>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</si>
  <si>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</si>
  <si>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</si>
  <si>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</si>
  <si>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</si>
  <si>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</si>
  <si>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</si>
  <si>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</si>
  <si>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</si>
  <si>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</si>
  <si>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</si>
  <si>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</si>
  <si>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</si>
  <si>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</si>
  <si>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</si>
  <si>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</si>
  <si>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</si>
  <si>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</si>
  <si>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</si>
  <si>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</si>
  <si>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</si>
  <si>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</si>
  <si>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</si>
  <si>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</si>
  <si>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</si>
  <si>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</si>
  <si>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</si>
  <si>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</si>
  <si>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</si>
  <si>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</si>
  <si>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</si>
  <si>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</si>
  <si>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</si>
  <si>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</si>
  <si>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</si>
  <si>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</si>
  <si>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</si>
  <si>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</si>
  <si>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</si>
  <si>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</si>
  <si>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</si>
  <si>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</si>
  <si>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</si>
  <si>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</si>
  <si>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</si>
  <si>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</si>
  <si>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</si>
  <si>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</si>
  <si>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</si>
  <si>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</si>
  <si>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</si>
  <si>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</si>
  <si>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</si>
  <si>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</si>
  <si>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</si>
  <si>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</si>
  <si>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</si>
  <si>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</si>
  <si>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</si>
  <si>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</si>
  <si>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</si>
  <si>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</si>
  <si>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</si>
  <si>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</si>
  <si>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</si>
  <si>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</si>
  <si>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</si>
  <si>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</si>
  <si>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</si>
  <si>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</si>
  <si>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</si>
  <si>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</si>
  <si>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</si>
  <si>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</si>
  <si>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</si>
  <si>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</si>
  <si>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</si>
  <si>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</si>
  <si>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</si>
  <si>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</si>
  <si>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</si>
  <si>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</si>
  <si>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</si>
  <si>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</si>
  <si>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</si>
  <si>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</si>
  <si>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</si>
  <si>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</si>
  <si>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</si>
  <si>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</si>
  <si>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</si>
  <si>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</si>
  <si>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</si>
  <si>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</si>
  <si>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</si>
  <si>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</si>
  <si>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</si>
  <si>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</si>
  <si>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</si>
  <si>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</si>
  <si>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</si>
  <si>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</si>
  <si>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</si>
  <si>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</si>
  <si>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</si>
  <si>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</si>
  <si>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</si>
  <si>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</si>
  <si>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</si>
  <si>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</si>
  <si>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</si>
  <si>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</si>
  <si>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</si>
  <si>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</si>
  <si>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</si>
  <si>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</si>
  <si>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</si>
  <si>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</si>
  <si>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</si>
  <si>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</si>
  <si>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</si>
  <si>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</si>
  <si>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</si>
  <si>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</si>
  <si>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</si>
  <si>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</si>
  <si>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</si>
  <si>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</si>
  <si>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</si>
  <si>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</si>
  <si>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</si>
  <si>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</si>
  <si>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</si>
  <si>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</si>
  <si>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</si>
  <si>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</si>
  <si>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</si>
  <si>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</si>
  <si>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</si>
  <si>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</si>
  <si>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</si>
  <si>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</si>
  <si>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</si>
  <si>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</si>
  <si>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</si>
  <si>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</si>
  <si>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</si>
  <si>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</si>
  <si>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</si>
  <si>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</si>
  <si>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</si>
  <si>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</si>
  <si>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</si>
  <si>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</si>
  <si>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</si>
  <si>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</si>
  <si>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</si>
  <si>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</si>
  <si>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</si>
  <si>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</si>
  <si>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</si>
  <si>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</si>
  <si>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</si>
  <si>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</si>
  <si>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</si>
  <si>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</si>
  <si>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</si>
  <si>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</si>
  <si>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</si>
  <si>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</si>
  <si>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</si>
  <si>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</si>
  <si>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</si>
  <si>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</si>
  <si>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</si>
  <si>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</si>
  <si>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</si>
  <si>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</si>
  <si>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</si>
  <si>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</si>
  <si>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</si>
  <si>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</si>
  <si>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</si>
  <si>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</si>
  <si>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</si>
  <si>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</si>
  <si>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</si>
  <si>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</si>
  <si>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</si>
  <si>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</si>
  <si>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</si>
  <si>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</si>
  <si>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</si>
  <si>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</si>
  <si>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</si>
  <si>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</si>
  <si>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</si>
  <si>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</si>
  <si>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</si>
  <si>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</si>
  <si>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</si>
  <si>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</si>
  <si>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</si>
  <si>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</si>
  <si>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</si>
  <si>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</si>
  <si>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</si>
  <si>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</si>
  <si>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</si>
  <si>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</si>
  <si>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</si>
  <si>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</si>
  <si>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</si>
  <si>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</si>
  <si>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</si>
  <si>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</si>
  <si>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</si>
  <si>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</si>
  <si>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</si>
  <si>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</si>
  <si>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</si>
  <si>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</si>
  <si>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</si>
  <si>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</si>
  <si>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</si>
  <si>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</si>
  <si>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</si>
  <si>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</si>
  <si>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</si>
  <si>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</si>
  <si>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</si>
  <si>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</si>
  <si>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</si>
  <si>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</si>
  <si>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</si>
  <si>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</si>
  <si>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</si>
  <si>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</si>
  <si>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</si>
  <si>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</si>
  <si>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</si>
  <si>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</si>
  <si>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</si>
  <si>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</si>
  <si>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</si>
  <si>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</si>
  <si>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</si>
  <si>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</si>
  <si>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</si>
  <si>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</si>
  <si>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</si>
  <si>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</si>
  <si>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</si>
  <si>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</si>
  <si>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</si>
  <si>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</si>
  <si>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</si>
  <si>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</si>
  <si>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</si>
  <si>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</si>
  <si>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</si>
  <si>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</si>
  <si>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</si>
  <si>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</si>
  <si>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</si>
  <si>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</si>
  <si>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</si>
  <si>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</si>
  <si>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</si>
  <si>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</si>
  <si>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</si>
  <si>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</si>
  <si>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</si>
  <si>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</si>
  <si>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</si>
  <si>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</si>
  <si>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</si>
  <si>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</si>
  <si>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</si>
  <si>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</si>
  <si>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</si>
  <si>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</si>
  <si>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</si>
  <si>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</si>
  <si>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</si>
  <si>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</si>
  <si>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</si>
  <si>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</si>
  <si>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</si>
  <si>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</si>
  <si>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</si>
  <si>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</si>
  <si>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</si>
  <si>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</si>
  <si>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</si>
  <si>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</si>
  <si>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</si>
  <si>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</si>
  <si>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</si>
  <si>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</si>
  <si>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</si>
  <si>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</si>
  <si>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</si>
  <si>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</si>
  <si>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</si>
  <si>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</si>
  <si>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</si>
  <si>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</si>
  <si>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</si>
  <si>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</si>
  <si>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</si>
  <si>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</si>
  <si>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</si>
  <si>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</si>
  <si>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</si>
  <si>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</si>
  <si>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</si>
  <si>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</si>
  <si>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</si>
  <si>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</si>
  <si>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</si>
  <si>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</si>
  <si>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</si>
  <si>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</si>
  <si>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</si>
  <si>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</si>
  <si>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</si>
  <si>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</si>
  <si>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</si>
  <si>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</si>
  <si>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</si>
  <si>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</si>
  <si>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</si>
  <si>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</si>
  <si>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</si>
  <si>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</si>
  <si>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</si>
  <si>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</si>
  <si>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</si>
  <si>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</si>
  <si>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</si>
  <si>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</si>
  <si>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</si>
  <si>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</si>
  <si>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</si>
  <si>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</si>
  <si>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</si>
  <si>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</si>
  <si>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</si>
  <si>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</si>
  <si>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</si>
  <si>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</si>
  <si>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</si>
  <si>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</si>
  <si>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</si>
  <si>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</si>
  <si>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</si>
  <si>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</si>
  <si>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</si>
  <si>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</si>
  <si>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</si>
  <si>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</si>
  <si>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</si>
  <si>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</si>
  <si>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</si>
  <si>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</si>
  <si>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</si>
  <si>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</si>
  <si>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</si>
  <si>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</si>
  <si>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</si>
  <si>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</si>
  <si>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</si>
  <si>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</si>
  <si>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</si>
  <si>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</si>
  <si>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</si>
  <si>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</si>
  <si>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</si>
  <si>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</si>
  <si>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</si>
  <si>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</si>
  <si>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</si>
  <si>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</si>
  <si>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</si>
  <si>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</si>
  <si>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</si>
  <si>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</si>
  <si>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</si>
  <si>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</si>
  <si>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</si>
  <si>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</si>
  <si>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</si>
  <si>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</si>
  <si>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</si>
  <si>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</si>
  <si>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</si>
  <si>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</si>
  <si>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</si>
  <si>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</si>
  <si>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</si>
  <si>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</si>
  <si>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</si>
  <si>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</si>
  <si>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</si>
  <si>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</si>
  <si>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</si>
  <si>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</si>
  <si>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</si>
  <si>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</si>
  <si>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</si>
  <si>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</si>
  <si>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</si>
  <si>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</si>
  <si>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</si>
  <si>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</si>
  <si>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</si>
  <si>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</si>
  <si>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</si>
  <si>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</si>
  <si>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</si>
  <si>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</si>
  <si>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</si>
  <si>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</si>
  <si>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</si>
  <si>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</si>
  <si>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</si>
  <si>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</si>
  <si>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</si>
  <si>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</si>
  <si>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</si>
  <si>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</si>
  <si>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</si>
  <si>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</si>
  <si>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</si>
  <si>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</si>
  <si>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</si>
  <si>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</si>
  <si>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</si>
  <si>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</si>
  <si>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</si>
  <si>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</si>
  <si>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</si>
  <si>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</si>
  <si>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</si>
  <si>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</si>
  <si>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</si>
  <si>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</si>
  <si>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</si>
  <si>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</si>
  <si>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</si>
  <si>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</si>
  <si>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</si>
  <si>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</si>
  <si>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</si>
  <si>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</si>
  <si>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</si>
  <si>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</si>
  <si>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</si>
  <si>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</si>
  <si>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</si>
  <si>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</si>
  <si>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</si>
  <si>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</si>
  <si>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</si>
  <si>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</si>
  <si>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</si>
  <si>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</si>
  <si>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</si>
  <si>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</si>
  <si>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</si>
  <si>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</si>
  <si>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</si>
  <si>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</si>
  <si>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</si>
  <si>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</si>
  <si>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</si>
  <si>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</si>
  <si>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</si>
  <si>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</si>
  <si>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</si>
  <si>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</si>
  <si>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</si>
  <si>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</si>
  <si>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</si>
  <si>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</si>
  <si>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</si>
  <si>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</si>
  <si>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</si>
  <si>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</si>
  <si>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</si>
  <si>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</si>
  <si>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</si>
  <si>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</si>
  <si>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</si>
  <si>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</si>
  <si>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</si>
  <si>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</si>
  <si>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</si>
  <si>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</si>
  <si>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</si>
  <si>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</si>
  <si>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</si>
  <si>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</si>
  <si>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</si>
  <si>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</si>
  <si>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</si>
  <si>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</si>
  <si>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</si>
  <si>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</si>
  <si>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</si>
  <si>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</si>
  <si>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</si>
  <si>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</si>
  <si>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</si>
  <si>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</si>
  <si>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</si>
  <si>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</si>
  <si>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</si>
  <si>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</si>
  <si>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</si>
  <si>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</si>
  <si>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</si>
  <si>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</si>
  <si>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</si>
  <si>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</si>
  <si>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</si>
  <si>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</si>
  <si>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</si>
  <si>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</si>
  <si>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</si>
  <si>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</si>
  <si>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</si>
  <si>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</si>
  <si>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</si>
  <si>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</si>
  <si>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</si>
  <si>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</si>
  <si>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</si>
  <si>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</si>
  <si>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</si>
  <si>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</si>
  <si>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</si>
  <si>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</si>
  <si>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</si>
  <si>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</si>
  <si>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</si>
  <si>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</si>
  <si>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</si>
  <si>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</si>
  <si>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</si>
  <si>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</si>
  <si>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</si>
  <si>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</si>
  <si>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</si>
  <si>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</si>
  <si>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</si>
  <si>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</si>
  <si>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</si>
  <si>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</si>
  <si>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</si>
  <si>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</si>
  <si>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</si>
  <si>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</si>
  <si>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</si>
  <si>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</si>
  <si>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</si>
  <si>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</si>
  <si>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</si>
  <si>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</si>
  <si>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</si>
  <si>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</si>
  <si>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</si>
  <si>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</si>
  <si>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</si>
  <si>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</si>
  <si>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</si>
  <si>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</si>
  <si>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</si>
  <si>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</si>
  <si>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</si>
  <si>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</si>
  <si>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</si>
  <si>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</si>
  <si>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</si>
  <si>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</si>
  <si>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</si>
  <si>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</si>
  <si>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</si>
  <si>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</si>
  <si>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</si>
  <si>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</si>
  <si>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</si>
  <si>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</si>
  <si>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</si>
  <si>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</si>
  <si>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</si>
  <si>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</si>
  <si>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</si>
  <si>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</si>
  <si>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</si>
  <si>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</si>
  <si>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</si>
  <si>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</si>
  <si>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</si>
  <si>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</si>
  <si>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</si>
  <si>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</si>
  <si>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</si>
  <si>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</si>
  <si>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</si>
  <si>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</si>
  <si>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</si>
  <si>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</si>
  <si>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</si>
  <si>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</si>
  <si>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</si>
  <si>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</si>
  <si>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</si>
  <si>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</si>
  <si>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</si>
  <si>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</si>
  <si>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</si>
  <si>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</si>
  <si>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</si>
  <si>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</si>
  <si>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</si>
  <si>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</si>
  <si>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</si>
  <si>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</si>
  <si>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</si>
  <si>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</si>
  <si>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</si>
  <si>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</si>
  <si>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</si>
  <si>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</si>
  <si>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</si>
  <si>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</si>
  <si>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</si>
  <si>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</si>
  <si>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</si>
  <si>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</si>
  <si>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</si>
  <si>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</si>
  <si>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</si>
  <si>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</si>
  <si>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</si>
  <si>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</si>
  <si>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</si>
  <si>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</si>
  <si>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</si>
  <si>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</si>
  <si>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</si>
  <si>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</si>
  <si>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</si>
  <si>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</si>
  <si>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</si>
  <si>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</si>
  <si>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</si>
  <si>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</si>
  <si>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</si>
  <si>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</si>
  <si>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</si>
  <si>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</si>
  <si>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</si>
  <si>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</si>
  <si>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</si>
  <si>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</si>
  <si>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</si>
  <si>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</si>
  <si>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</si>
  <si>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</si>
  <si>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</si>
  <si>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</si>
  <si>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</si>
  <si>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</si>
  <si>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</si>
  <si>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</si>
  <si>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</si>
  <si>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</si>
  <si>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</si>
  <si>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</si>
  <si>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</si>
  <si>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</si>
  <si>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</si>
  <si>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</si>
  <si>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</si>
  <si>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</si>
  <si>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</si>
  <si>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</si>
  <si>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</si>
  <si>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</si>
  <si>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</si>
  <si>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</si>
  <si>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</si>
  <si>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</si>
  <si>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</si>
  <si>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</si>
  <si>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</si>
  <si>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</si>
  <si>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</si>
  <si>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</si>
  <si>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</si>
  <si>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</si>
  <si>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</si>
  <si>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</si>
  <si>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</si>
  <si>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</si>
  <si>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</si>
  <si>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</si>
  <si>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</si>
  <si>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</si>
  <si>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</si>
  <si>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</si>
  <si>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</si>
  <si>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</si>
  <si>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</si>
  <si>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</si>
  <si>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</si>
  <si>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</si>
  <si>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</si>
  <si>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</si>
  <si>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</si>
  <si>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</si>
  <si>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</si>
  <si>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</si>
  <si>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</si>
  <si>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</si>
  <si>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</si>
  <si>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</si>
  <si>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</si>
  <si>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</si>
  <si>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</si>
  <si>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</si>
  <si>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</si>
  <si>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</si>
  <si>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</si>
  <si>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</si>
  <si>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</si>
  <si>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</si>
  <si>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</si>
  <si>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</si>
  <si>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</si>
  <si>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</si>
  <si>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</si>
  <si>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</si>
  <si>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</si>
  <si>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</si>
  <si>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</si>
  <si>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</si>
  <si>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</si>
  <si>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</si>
  <si>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</si>
  <si>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</si>
  <si>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</si>
  <si>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</si>
  <si>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</si>
  <si>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</si>
  <si>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</si>
  <si>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</si>
  <si>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</si>
  <si>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</si>
  <si>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</si>
  <si>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</si>
  <si>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</si>
  <si>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</si>
  <si>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</si>
  <si>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</si>
  <si>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</si>
  <si>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</si>
  <si>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</si>
  <si>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</si>
  <si>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</si>
  <si>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</si>
  <si>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</si>
  <si>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</si>
  <si>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</si>
  <si>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</si>
  <si>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</si>
  <si>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</si>
  <si>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</si>
  <si>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</si>
  <si>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</si>
  <si>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</si>
  <si>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</si>
  <si>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</si>
  <si>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</si>
  <si>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</si>
  <si>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</si>
  <si>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</si>
  <si>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</si>
  <si>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</si>
  <si>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</si>
  <si>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</si>
  <si>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</si>
  <si>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</si>
  <si>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</si>
  <si>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</si>
  <si>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</si>
  <si>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</si>
  <si>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</si>
  <si>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</si>
  <si>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</si>
  <si>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</si>
  <si>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</si>
  <si>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</si>
  <si>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</si>
  <si>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</si>
  <si>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</si>
  <si>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</si>
  <si>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</si>
  <si>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</si>
  <si>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</si>
  <si>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</si>
  <si>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</si>
  <si>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</si>
  <si>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</si>
  <si>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</si>
  <si>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</si>
  <si>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</si>
  <si>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</si>
  <si>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</si>
  <si>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</si>
  <si>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</si>
  <si>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</si>
  <si>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</si>
  <si>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</si>
  <si>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</si>
  <si>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</si>
  <si>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</si>
  <si>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</si>
  <si>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</si>
  <si>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</si>
  <si>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</si>
  <si>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</si>
  <si>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</si>
  <si>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</si>
  <si>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</si>
  <si>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</si>
  <si>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</si>
  <si>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</si>
  <si>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</si>
  <si>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</si>
  <si>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</si>
  <si>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</si>
  <si>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</si>
  <si>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</si>
  <si>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</si>
  <si>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</si>
  <si>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</si>
  <si>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</si>
  <si>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</si>
  <si>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</si>
  <si>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</si>
  <si>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</si>
  <si>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</si>
  <si>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</si>
  <si>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</si>
  <si>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</si>
  <si>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</si>
  <si>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</si>
  <si>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</si>
  <si>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</si>
  <si>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</si>
  <si>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</si>
  <si>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</si>
  <si>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</si>
  <si>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</si>
  <si>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</si>
  <si>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</si>
  <si>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</si>
  <si>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</si>
  <si>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</si>
  <si>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</si>
  <si>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</si>
  <si>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</si>
  <si>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</si>
  <si>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</si>
  <si>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</si>
  <si>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</si>
  <si>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</si>
  <si>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</si>
  <si>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</si>
  <si>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</si>
  <si>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</si>
  <si>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</si>
  <si>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</si>
  <si>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</si>
  <si>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</si>
  <si>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</si>
  <si>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</si>
  <si>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</si>
  <si>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</si>
  <si>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</si>
  <si>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</si>
  <si>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</si>
  <si>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</si>
  <si>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</si>
  <si>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</si>
  <si>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</si>
  <si>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</si>
  <si>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</si>
  <si>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</si>
  <si>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</si>
  <si>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</si>
  <si>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</si>
  <si>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</si>
  <si>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</si>
  <si>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</si>
  <si>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</si>
  <si>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</si>
  <si>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</si>
  <si>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</si>
  <si>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</si>
  <si>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</si>
  <si>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</si>
  <si>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</si>
  <si>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</si>
  <si>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</si>
  <si>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</si>
  <si>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</si>
  <si>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</si>
  <si>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</si>
  <si>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</si>
  <si>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</si>
  <si>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</si>
  <si>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</si>
  <si>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</si>
  <si>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</si>
  <si>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</si>
  <si>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</si>
  <si>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</si>
  <si>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</si>
  <si>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</si>
  <si>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</si>
  <si>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</si>
  <si>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</si>
  <si>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</si>
  <si>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</si>
  <si>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</si>
  <si>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</si>
  <si>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</si>
  <si>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</si>
  <si>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</si>
  <si>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</si>
  <si>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</si>
  <si>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</si>
  <si>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</si>
  <si>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</si>
  <si>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</si>
  <si>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</si>
  <si>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</si>
  <si>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</si>
  <si>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</si>
  <si>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</si>
  <si>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</si>
  <si>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</si>
  <si>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</si>
  <si>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</si>
  <si>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</si>
  <si>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</si>
  <si>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</si>
  <si>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</si>
  <si>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</si>
  <si>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</si>
  <si>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</si>
  <si>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</si>
  <si>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</si>
  <si>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</si>
  <si>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</si>
  <si>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</si>
  <si>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</si>
  <si>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</si>
  <si>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</si>
  <si>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</si>
  <si>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</si>
  <si>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</si>
  <si>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</si>
  <si>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</si>
  <si>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</si>
  <si>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</si>
  <si>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</si>
  <si>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</si>
  <si>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</si>
  <si>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</si>
  <si>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</si>
  <si>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</si>
  <si>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</si>
  <si>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</si>
  <si>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</si>
  <si>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</si>
  <si>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</si>
  <si>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</si>
  <si>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</si>
  <si>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</si>
  <si>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</si>
  <si>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</si>
  <si>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</si>
  <si>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</si>
  <si>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</si>
  <si>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</si>
  <si>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</si>
  <si>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</si>
  <si>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</si>
  <si>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</si>
  <si>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</si>
  <si>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</si>
  <si>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</si>
  <si>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</si>
  <si>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</si>
  <si>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</si>
  <si>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</si>
  <si>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</si>
  <si>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</si>
  <si>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</si>
  <si>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</si>
  <si>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</si>
  <si>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</si>
  <si>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</si>
  <si>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</si>
  <si>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</si>
  <si>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</si>
  <si>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</si>
  <si>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</si>
  <si>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</si>
  <si>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</si>
  <si>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</si>
  <si>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</si>
  <si>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</si>
  <si>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</si>
  <si>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</si>
  <si>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</si>
  <si>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</si>
  <si>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</si>
  <si>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</si>
  <si>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</si>
  <si>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</si>
  <si>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</si>
  <si>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</si>
  <si>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</si>
  <si>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</si>
  <si>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</si>
  <si>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</si>
  <si>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</si>
  <si>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</si>
  <si>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</si>
  <si>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</si>
  <si>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</si>
  <si>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</si>
  <si>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</si>
  <si>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</si>
  <si>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</si>
  <si>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</si>
  <si>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</si>
  <si>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</si>
  <si>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</si>
  <si>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</si>
  <si>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</si>
  <si>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</si>
  <si>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</si>
  <si>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</si>
  <si>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</si>
  <si>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</si>
  <si>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</si>
  <si>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</si>
  <si>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</si>
  <si>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</si>
  <si>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</si>
  <si>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</si>
  <si>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</si>
  <si>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</si>
  <si>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</si>
  <si>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</si>
  <si>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</si>
  <si>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</si>
  <si>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</si>
  <si>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</si>
  <si>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</si>
  <si>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</si>
  <si>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</si>
  <si>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</si>
  <si>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</si>
  <si>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</si>
  <si>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</si>
  <si>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</si>
  <si>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</si>
  <si>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</si>
  <si>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</si>
  <si>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</si>
  <si>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</si>
  <si>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</si>
  <si>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</si>
  <si>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</si>
  <si>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</si>
  <si>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</si>
  <si>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</si>
  <si>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</si>
  <si>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</si>
  <si>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</si>
  <si>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</si>
  <si>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</si>
  <si>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</si>
  <si>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</si>
  <si>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</si>
  <si>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</si>
  <si>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</si>
  <si>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</si>
  <si>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</si>
  <si>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</si>
  <si>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</si>
  <si>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</si>
  <si>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</si>
  <si>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</si>
  <si>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</si>
  <si>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</si>
  <si>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</si>
  <si>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</si>
  <si>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</si>
  <si>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</si>
  <si>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</si>
  <si>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</si>
  <si>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</si>
  <si>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</si>
  <si>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</si>
  <si>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</si>
  <si>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</si>
  <si>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</si>
  <si>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</si>
  <si>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</si>
  <si>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</si>
  <si>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</si>
  <si>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</si>
  <si>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</si>
  <si>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</si>
  <si>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</si>
  <si>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</si>
  <si>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</si>
  <si>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</si>
  <si>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</si>
  <si>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</si>
  <si>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</si>
  <si>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</si>
  <si>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</si>
  <si>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</si>
  <si>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</si>
  <si>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</si>
  <si>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</si>
  <si>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</si>
  <si>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</si>
  <si>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</si>
  <si>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</si>
  <si>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</si>
  <si>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</si>
  <si>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</si>
  <si>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</si>
  <si>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</si>
  <si>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</si>
  <si>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</si>
  <si>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</si>
  <si>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</si>
  <si>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</si>
  <si>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</si>
  <si>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</si>
  <si>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</si>
  <si>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</si>
  <si>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</si>
  <si>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</si>
  <si>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</si>
  <si>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</si>
  <si>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</si>
  <si>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</si>
  <si>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</si>
  <si>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</si>
  <si>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</si>
  <si>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</si>
  <si>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</si>
  <si>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</si>
  <si>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</si>
  <si>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</si>
  <si>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</si>
  <si>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</si>
  <si>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</si>
  <si>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</si>
  <si>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</si>
  <si>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</si>
  <si>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</si>
  <si>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</si>
  <si>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</si>
  <si>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</si>
  <si>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</si>
  <si>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</si>
  <si>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</si>
  <si>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</si>
  <si>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</si>
  <si>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</si>
  <si>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</si>
  <si>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</si>
  <si>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</si>
  <si>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</si>
  <si>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</si>
  <si>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</si>
  <si>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</si>
  <si>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</si>
  <si>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</si>
  <si>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</si>
  <si>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</si>
  <si>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</si>
  <si>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</si>
  <si>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</si>
  <si>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</si>
  <si>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</si>
  <si>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</si>
  <si>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</si>
  <si>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</si>
  <si>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</si>
  <si>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</si>
  <si>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</si>
  <si>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</si>
  <si>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</si>
  <si>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</si>
  <si>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</si>
  <si>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</si>
  <si>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</si>
  <si>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</si>
  <si>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</si>
  <si>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</si>
  <si>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</si>
  <si>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</si>
  <si>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</si>
  <si>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</si>
  <si>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</si>
  <si>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</si>
  <si>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</si>
  <si>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</si>
  <si>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</si>
  <si>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</si>
  <si>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</si>
  <si>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</si>
  <si>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</si>
  <si>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</si>
  <si>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</si>
  <si>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</si>
  <si>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</si>
  <si>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</si>
  <si>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</si>
  <si>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</si>
  <si>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</si>
  <si>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</si>
  <si>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</si>
  <si>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</si>
  <si>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</si>
  <si>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</si>
  <si>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</si>
  <si>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</si>
  <si>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</si>
  <si>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</si>
  <si>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</si>
  <si>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</si>
  <si>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</si>
  <si>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</si>
  <si>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</si>
  <si>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</si>
  <si>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</si>
  <si>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</si>
  <si>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</si>
  <si>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</si>
  <si>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</si>
  <si>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</si>
  <si>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</si>
  <si>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</si>
  <si>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</si>
  <si>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</si>
  <si>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</si>
  <si>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</si>
  <si>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</si>
  <si>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</si>
  <si>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</si>
  <si>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</si>
  <si>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</si>
  <si>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</si>
  <si>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</si>
  <si>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</si>
  <si>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</si>
  <si>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</si>
  <si>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</si>
  <si>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</si>
  <si>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</si>
  <si>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</si>
  <si>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</si>
  <si>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</si>
  <si>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</si>
  <si>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</si>
  <si>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</si>
  <si>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</si>
  <si>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</si>
  <si>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</si>
  <si>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</si>
  <si>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</si>
  <si>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</si>
  <si>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</si>
  <si>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</si>
  <si>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</si>
  <si>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</si>
  <si>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</si>
  <si>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</si>
  <si>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</si>
  <si>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</si>
  <si>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</si>
  <si>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</si>
  <si>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</si>
  <si>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</si>
  <si>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</si>
  <si>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</si>
  <si>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</si>
  <si>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</si>
  <si>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</si>
  <si>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</si>
  <si>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</si>
  <si>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</si>
  <si>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</si>
  <si>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</si>
  <si>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</si>
  <si>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</si>
  <si>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</si>
  <si>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</si>
  <si>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</si>
  <si>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</si>
  <si>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</si>
  <si>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</si>
  <si>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</si>
  <si>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</si>
  <si>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</si>
  <si>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</si>
  <si>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</si>
  <si>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</si>
  <si>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</si>
  <si>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</si>
  <si>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</si>
  <si>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</si>
  <si>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</si>
  <si>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</si>
  <si>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</si>
  <si>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</si>
  <si>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</si>
  <si>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</si>
  <si>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</si>
  <si>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</si>
  <si>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</si>
  <si>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</si>
  <si>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</si>
  <si>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</si>
  <si>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</si>
  <si>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</si>
  <si>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</si>
  <si>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</si>
  <si>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</si>
  <si>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</si>
  <si>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</si>
  <si>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</si>
  <si>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</si>
  <si>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</si>
  <si>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</si>
  <si>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</si>
  <si>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</si>
  <si>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</si>
  <si>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</si>
  <si>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</si>
  <si>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</si>
  <si>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</si>
  <si>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</si>
  <si>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</si>
  <si>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</si>
  <si>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</si>
  <si>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</si>
  <si>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</si>
  <si>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</si>
  <si>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</si>
  <si>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</si>
  <si>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</si>
  <si>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</si>
  <si>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</si>
  <si>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</si>
  <si>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</si>
  <si>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</si>
  <si>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</si>
  <si>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</si>
  <si>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</si>
  <si>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</si>
  <si>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</si>
  <si>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</si>
  <si>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</si>
  <si>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</si>
  <si>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</si>
  <si>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</si>
  <si>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</si>
  <si>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</si>
  <si>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</si>
  <si>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</si>
  <si>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</si>
  <si>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</si>
  <si>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</si>
  <si>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</si>
  <si>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</si>
  <si>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</si>
  <si>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</si>
  <si>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</si>
  <si>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</si>
  <si>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</si>
  <si>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</si>
  <si>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</si>
  <si>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</si>
  <si>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</si>
  <si>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</si>
  <si>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</si>
  <si>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</si>
  <si>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</si>
  <si>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</si>
  <si>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</si>
  <si>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</si>
  <si>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</si>
  <si>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</si>
  <si>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</si>
  <si>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</si>
  <si>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</si>
  <si>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</si>
  <si>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</si>
  <si>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</si>
  <si>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</si>
  <si>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</si>
  <si>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</si>
  <si>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</si>
  <si>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</si>
  <si>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</si>
  <si>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</si>
  <si>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</si>
  <si>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</si>
  <si>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</si>
  <si>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</si>
  <si>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</si>
  <si>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</si>
  <si>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</si>
  <si>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</si>
  <si>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</si>
  <si>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</si>
  <si>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</si>
  <si>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</si>
  <si>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</si>
  <si>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</si>
  <si>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</si>
  <si>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</si>
  <si>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</si>
  <si>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</si>
  <si>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</si>
  <si>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</si>
  <si>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</si>
  <si>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</si>
  <si>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</si>
  <si>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</si>
  <si>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</si>
  <si>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</si>
  <si>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</si>
  <si>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</si>
  <si>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</si>
  <si>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</si>
  <si>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</si>
  <si>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</si>
  <si>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</si>
  <si>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</si>
  <si>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</si>
  <si>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</si>
  <si>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</si>
  <si>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</si>
  <si>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</si>
  <si>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</si>
  <si>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</si>
  <si>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</si>
  <si>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</si>
  <si>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</si>
  <si>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</si>
  <si>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</si>
  <si>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</si>
  <si>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</si>
  <si>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</si>
  <si>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</si>
  <si>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</si>
  <si>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</si>
  <si>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</si>
  <si>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</si>
  <si>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</si>
  <si>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</si>
  <si>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</si>
  <si>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</si>
  <si>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</si>
  <si>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</si>
  <si>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</si>
  <si>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</si>
  <si>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</si>
  <si>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</si>
  <si>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</si>
  <si>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</si>
  <si>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</si>
  <si>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</si>
  <si>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</si>
  <si>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</si>
  <si>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</si>
  <si>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</si>
  <si>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</si>
  <si>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</si>
  <si>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</si>
  <si>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</si>
  <si>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</si>
  <si>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</si>
  <si>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</si>
  <si>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</si>
  <si>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</si>
  <si>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</si>
  <si>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</si>
  <si>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</si>
  <si>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</si>
  <si>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</si>
  <si>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</si>
  <si>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</si>
  <si>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</si>
  <si>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</si>
  <si>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</si>
  <si>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</si>
  <si>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</si>
  <si>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</si>
  <si>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</si>
  <si>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</si>
  <si>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</si>
  <si>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</si>
  <si>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</si>
  <si>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</si>
  <si>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</si>
  <si>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</si>
  <si>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</si>
  <si>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</si>
  <si>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</si>
  <si>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</si>
  <si>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</si>
  <si>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</si>
  <si>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</si>
  <si>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</si>
  <si>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</si>
  <si>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</si>
  <si>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</si>
  <si>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</si>
  <si>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</si>
  <si>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</si>
  <si>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</si>
  <si>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</si>
  <si>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</si>
  <si>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</si>
  <si>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</si>
  <si>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</si>
  <si>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</si>
  <si>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</si>
  <si>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</si>
  <si>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</si>
  <si>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</si>
  <si>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</si>
  <si>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</si>
  <si>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</si>
  <si>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</si>
  <si>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</si>
  <si>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</si>
  <si>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</si>
  <si>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</si>
  <si>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</si>
  <si>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</si>
  <si>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</si>
  <si>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</si>
  <si>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</si>
  <si>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</si>
  <si>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</si>
  <si>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</si>
  <si>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</si>
  <si>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</si>
  <si>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</si>
  <si>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</si>
  <si>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</si>
  <si>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</si>
  <si>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</si>
  <si>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</si>
  <si>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</si>
  <si>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</si>
  <si>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</si>
  <si>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</si>
  <si>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</si>
  <si>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</si>
  <si>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</si>
  <si>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</si>
  <si>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</si>
  <si>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</si>
  <si>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</si>
  <si>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</si>
  <si>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</si>
  <si>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</si>
  <si>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</si>
  <si>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</si>
  <si>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</si>
  <si>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</si>
  <si>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</si>
  <si>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</si>
  <si>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</si>
  <si>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</si>
  <si>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</si>
  <si>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</si>
  <si>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</si>
  <si>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</si>
  <si>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</si>
  <si>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</si>
  <si>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</si>
  <si>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</si>
  <si>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</si>
  <si>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</si>
  <si>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</si>
  <si>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</si>
  <si>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</si>
  <si>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</si>
  <si>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</si>
  <si>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</si>
  <si>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</si>
  <si>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</si>
  <si>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</si>
  <si>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</si>
  <si>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</si>
  <si>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</si>
  <si>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</si>
  <si>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</si>
  <si>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</si>
  <si>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</si>
  <si>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</si>
  <si>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</si>
  <si>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</si>
  <si>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</si>
  <si>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</si>
  <si>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</si>
  <si>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</si>
  <si>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</si>
  <si>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</si>
  <si>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</si>
  <si>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</si>
  <si>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</si>
  <si>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</si>
  <si>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</si>
  <si>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</si>
  <si>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</si>
  <si>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</si>
  <si>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</si>
  <si>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</si>
  <si>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</si>
  <si>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</si>
  <si>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</si>
  <si>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</si>
  <si>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</si>
  <si>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</si>
  <si>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</si>
  <si>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</si>
  <si>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</si>
  <si>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</si>
  <si>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</si>
  <si>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</si>
  <si>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</si>
  <si>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</si>
  <si>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</si>
  <si>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</si>
  <si>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</si>
  <si>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</si>
  <si>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</si>
  <si>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</si>
  <si>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</si>
  <si>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</si>
  <si>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</si>
  <si>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</si>
  <si>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</si>
  <si>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</si>
  <si>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</si>
  <si>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</si>
  <si>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</si>
  <si>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</si>
  <si>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</si>
  <si>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</si>
  <si>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</si>
  <si>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</si>
  <si>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</si>
  <si>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</si>
  <si>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</si>
  <si>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</si>
  <si>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</si>
  <si>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</si>
  <si>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</si>
  <si>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</si>
  <si>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</si>
  <si>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</si>
  <si>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</si>
  <si>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</si>
  <si>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</si>
  <si>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</si>
  <si>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</si>
  <si>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</si>
  <si>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</si>
  <si>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</si>
  <si>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</si>
  <si>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</si>
  <si>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</si>
  <si>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</si>
  <si>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</si>
  <si>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</si>
  <si>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</si>
  <si>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</si>
  <si>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</si>
  <si>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</si>
  <si>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</si>
  <si>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</si>
  <si>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</si>
  <si>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</si>
  <si>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</si>
  <si>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</si>
  <si>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</si>
  <si>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</si>
  <si>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</si>
  <si>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</si>
  <si>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</si>
  <si>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</si>
  <si>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</si>
  <si>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</si>
  <si>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</si>
  <si>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</si>
  <si>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</si>
  <si>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</si>
  <si>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</si>
  <si>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</si>
  <si>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</si>
  <si>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</si>
  <si>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</si>
  <si>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</si>
  <si>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</si>
  <si>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</si>
  <si>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</si>
  <si>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</si>
  <si>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</si>
  <si>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</si>
  <si>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</si>
  <si>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</si>
  <si>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</si>
  <si>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</si>
  <si>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</si>
  <si>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</si>
  <si>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</si>
  <si>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</si>
  <si>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</si>
  <si>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</si>
  <si>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</si>
  <si>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</si>
  <si>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</si>
  <si>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</si>
  <si>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</si>
  <si>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</si>
  <si>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</si>
  <si>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</si>
  <si>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</si>
  <si>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</si>
  <si>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</si>
  <si>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</si>
  <si>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</si>
  <si>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</si>
  <si>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</si>
  <si>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</si>
  <si>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</si>
  <si>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</si>
  <si>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</si>
  <si>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</si>
  <si>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</si>
  <si>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</si>
  <si>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</si>
  <si>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</si>
  <si>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</si>
  <si>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</si>
  <si>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</si>
  <si>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</si>
  <si>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</si>
  <si>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</si>
  <si>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</si>
  <si>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</si>
  <si>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</si>
  <si>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</si>
  <si>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</si>
  <si>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</si>
  <si>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</si>
  <si>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</si>
  <si>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</si>
  <si>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</si>
  <si>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</si>
  <si>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</si>
  <si>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</si>
  <si>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</si>
  <si>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</si>
  <si>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</si>
  <si>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</si>
  <si>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</si>
  <si>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</si>
  <si>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</si>
  <si>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</si>
  <si>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</si>
  <si>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</si>
  <si>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</si>
  <si>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</si>
  <si>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</si>
  <si>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</si>
  <si>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</si>
  <si>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</si>
  <si>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</si>
  <si>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</si>
  <si>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</si>
  <si>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</si>
  <si>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</si>
  <si>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</si>
  <si>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</si>
  <si>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</si>
  <si>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</si>
  <si>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</si>
  <si>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</si>
  <si>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</si>
  <si>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</si>
  <si>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</si>
  <si>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</si>
  <si>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</si>
  <si>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</si>
  <si>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</si>
  <si>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</si>
  <si>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</si>
  <si>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</si>
  <si>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</si>
  <si>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</si>
  <si>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</si>
  <si>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</si>
  <si>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</si>
  <si>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</si>
  <si>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</si>
  <si>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</si>
  <si>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</si>
  <si>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</si>
  <si>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</si>
  <si>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</si>
  <si>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</si>
  <si>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</si>
  <si>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</si>
  <si>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</si>
  <si>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</si>
  <si>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</si>
  <si>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</si>
  <si>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</si>
  <si>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</si>
  <si>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</si>
  <si>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</si>
  <si>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</si>
  <si>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</si>
  <si>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</si>
  <si>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</si>
  <si>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</si>
  <si>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</si>
  <si>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</si>
  <si>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</si>
  <si>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</si>
  <si>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</si>
  <si>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</si>
  <si>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</si>
  <si>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</si>
  <si>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</si>
  <si>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</si>
  <si>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</si>
  <si>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</si>
  <si>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</si>
  <si>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</si>
  <si>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</si>
  <si>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</si>
  <si>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</si>
  <si>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</si>
  <si>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</si>
  <si>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</si>
  <si>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</si>
  <si>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</si>
  <si>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</si>
  <si>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</si>
  <si>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</si>
  <si>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</si>
  <si>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</si>
  <si>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</si>
  <si>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</si>
  <si>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</si>
  <si>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</si>
  <si>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</si>
  <si>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</si>
  <si>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</si>
  <si>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</si>
  <si>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</si>
  <si>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</si>
  <si>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</si>
  <si>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</si>
  <si>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</si>
  <si>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</si>
  <si>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</si>
  <si>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</si>
  <si>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</si>
  <si>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</si>
  <si>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</si>
  <si>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</si>
  <si>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</si>
  <si>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</si>
  <si>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</si>
  <si>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</si>
  <si>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</si>
  <si>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</si>
  <si>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</si>
  <si>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</si>
  <si>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</si>
  <si>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</si>
  <si>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</si>
  <si>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</si>
  <si>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</si>
  <si>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</si>
  <si>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</si>
  <si>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</si>
  <si>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</si>
  <si>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</si>
  <si>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</si>
  <si>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</si>
  <si>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</si>
  <si>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</si>
  <si>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</si>
  <si>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</si>
  <si>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</si>
  <si>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</si>
  <si>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</si>
  <si>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</si>
  <si>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</si>
  <si>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</si>
  <si>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</si>
  <si>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</si>
  <si>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</si>
  <si>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</si>
  <si>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</si>
  <si>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</si>
  <si>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</si>
  <si>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</si>
  <si>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</si>
  <si>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</si>
  <si>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</si>
  <si>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</si>
  <si>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</si>
  <si>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</si>
  <si>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</si>
  <si>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</si>
  <si>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</si>
  <si>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</si>
  <si>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</si>
  <si>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</si>
  <si>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</si>
  <si>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</si>
  <si>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</si>
  <si>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</si>
  <si>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</si>
  <si>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</si>
  <si>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</si>
  <si>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</si>
  <si>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</si>
  <si>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</si>
  <si>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</si>
  <si>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</si>
  <si>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</si>
  <si>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</si>
  <si>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</si>
  <si>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</si>
  <si>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</si>
  <si>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</si>
  <si>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</si>
  <si>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</si>
  <si>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</si>
  <si>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</si>
  <si>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</si>
  <si>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</si>
  <si>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</si>
  <si>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</si>
  <si>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</si>
  <si>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</si>
  <si>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</si>
  <si>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</si>
  <si>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</si>
  <si>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</si>
  <si>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</si>
  <si>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</si>
  <si>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</si>
  <si>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</si>
  <si>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</si>
  <si>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</si>
  <si>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</si>
  <si>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</si>
  <si>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</si>
  <si>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</si>
  <si>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</si>
  <si>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</si>
  <si>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</si>
  <si>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</si>
  <si>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</si>
  <si>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</si>
  <si>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</si>
  <si>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</si>
  <si>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</si>
  <si>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</si>
  <si>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</si>
  <si>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</si>
  <si>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</si>
  <si>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</si>
  <si>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</si>
  <si>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</si>
  <si>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</si>
  <si>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</si>
  <si>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</si>
  <si>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</si>
  <si>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</si>
  <si>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</si>
  <si>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</si>
  <si>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</si>
  <si>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</si>
  <si>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</si>
  <si>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</si>
  <si>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</si>
  <si>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</si>
  <si>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</si>
  <si>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</si>
  <si>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</si>
  <si>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</si>
  <si>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</si>
  <si>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</si>
  <si>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</si>
  <si>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</si>
  <si>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</si>
  <si>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</si>
  <si>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</si>
  <si>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</si>
  <si>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</si>
  <si>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</si>
  <si>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</si>
  <si>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</si>
  <si>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</si>
  <si>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</si>
  <si>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</si>
  <si>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</si>
  <si>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</si>
  <si>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</si>
  <si>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</si>
  <si>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</si>
  <si>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</si>
  <si>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</si>
  <si>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</si>
  <si>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</si>
  <si>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</si>
  <si>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</si>
  <si>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</si>
  <si>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</si>
  <si>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</si>
  <si>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</si>
  <si>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</si>
  <si>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</si>
  <si>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</si>
  <si>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</si>
  <si>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</si>
  <si>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</si>
  <si>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</si>
  <si>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</si>
  <si>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</si>
  <si>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</si>
  <si>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</si>
  <si>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</si>
  <si>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</si>
  <si>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</si>
  <si>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</si>
  <si>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</si>
  <si>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</si>
  <si>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</si>
  <si>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</si>
  <si>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</si>
  <si>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</si>
  <si>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</si>
  <si>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</si>
  <si>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</si>
  <si>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</si>
  <si>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</si>
  <si>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</si>
  <si>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</si>
  <si>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</si>
  <si>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</si>
  <si>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</si>
  <si>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</si>
  <si>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</si>
  <si>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</si>
  <si>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</si>
  <si>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</si>
  <si>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</si>
  <si>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</si>
  <si>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</si>
  <si>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</si>
  <si>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</si>
  <si>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</si>
  <si>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</si>
  <si>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</si>
  <si>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</si>
  <si>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</si>
  <si>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</si>
  <si>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</si>
  <si>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</si>
  <si>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</si>
  <si>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</si>
  <si>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</si>
  <si>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</si>
  <si>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</si>
  <si>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</si>
  <si>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</si>
  <si>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</si>
  <si>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</si>
  <si>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</si>
  <si>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</si>
  <si>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</si>
  <si>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</si>
  <si>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</si>
  <si>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</si>
  <si>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</si>
  <si>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</si>
  <si>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</si>
  <si>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</si>
  <si>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</si>
  <si>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</si>
  <si>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</si>
  <si>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</si>
  <si>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</si>
  <si>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</si>
  <si>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</si>
  <si>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</si>
  <si>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</si>
  <si>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</si>
  <si>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</si>
  <si>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</si>
  <si>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</si>
  <si>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</si>
  <si>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</si>
  <si>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</si>
  <si>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</si>
  <si>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</si>
  <si>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</si>
  <si>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</si>
  <si>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</si>
  <si>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</si>
  <si>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</si>
  <si>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</si>
  <si>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</si>
  <si>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</si>
  <si>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</si>
  <si>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</si>
  <si>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</si>
  <si>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</si>
  <si>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</si>
  <si>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</si>
  <si>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</si>
  <si>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</si>
  <si>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</si>
  <si>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</si>
  <si>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</si>
  <si>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</si>
  <si>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</si>
  <si>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</si>
  <si>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</si>
  <si>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</si>
  <si>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</si>
  <si>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</si>
  <si>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</si>
  <si>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</si>
  <si>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</si>
  <si>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</si>
  <si>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</si>
  <si>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</si>
  <si>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</si>
  <si>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</si>
  <si>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</si>
  <si>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</si>
  <si>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</si>
  <si>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</si>
  <si>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</si>
  <si>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</si>
  <si>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</si>
  <si>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</si>
  <si>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</si>
  <si>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</si>
  <si>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</si>
  <si>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</si>
  <si>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</si>
  <si>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</si>
  <si>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</si>
  <si>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</si>
  <si>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</si>
  <si>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</si>
  <si>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</si>
  <si>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</si>
  <si>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</si>
  <si>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</si>
  <si>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</si>
  <si>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</si>
  <si>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</si>
  <si>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</si>
  <si>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</si>
  <si>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</si>
  <si>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</si>
  <si>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</si>
  <si>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</si>
  <si>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</si>
  <si>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</si>
  <si>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</si>
  <si>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</si>
  <si>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</si>
  <si>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</si>
  <si>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</si>
  <si>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</si>
  <si>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</si>
  <si>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</si>
  <si>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</si>
  <si>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</si>
  <si>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</si>
  <si>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</si>
  <si>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</si>
  <si>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</si>
  <si>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</si>
  <si>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</si>
  <si>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</si>
  <si>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</si>
  <si>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</si>
  <si>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</si>
  <si>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</si>
  <si>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</si>
  <si>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</si>
  <si>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</si>
  <si>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</si>
  <si>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</si>
  <si>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</si>
  <si>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</si>
  <si>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</si>
  <si>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</si>
  <si>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</si>
  <si>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</si>
  <si>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</si>
  <si>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</si>
  <si>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</si>
  <si>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</si>
  <si>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</si>
  <si>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</si>
  <si>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</si>
  <si>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</si>
  <si>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</si>
  <si>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</si>
  <si>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</si>
  <si>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</si>
  <si>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</si>
  <si>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</si>
  <si>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</si>
  <si>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</si>
  <si>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</si>
  <si>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</si>
  <si>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</si>
  <si>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</si>
  <si>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</si>
  <si>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</si>
  <si>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</si>
  <si>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</si>
  <si>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</si>
  <si>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</si>
  <si>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</si>
  <si>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</si>
  <si>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</si>
  <si>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</si>
  <si>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</si>
  <si>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</si>
  <si>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</si>
  <si>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</si>
  <si>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</si>
  <si>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</si>
  <si>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</si>
  <si>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</si>
  <si>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</si>
  <si>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</si>
  <si>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</si>
  <si>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</si>
  <si>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</si>
  <si>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</si>
  <si>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</si>
  <si>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</si>
  <si>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</si>
  <si>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</si>
  <si>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</si>
  <si>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</si>
  <si>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</si>
  <si>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</si>
  <si>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</si>
  <si>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</si>
  <si>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</si>
  <si>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</si>
  <si>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</si>
  <si>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</si>
  <si>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</si>
  <si>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</si>
  <si>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</si>
  <si>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</si>
  <si>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</si>
  <si>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</si>
  <si>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</si>
  <si>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</si>
  <si>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</si>
  <si>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</si>
  <si>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</si>
  <si>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</si>
  <si>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</si>
  <si>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</si>
  <si>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</si>
  <si>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</si>
  <si>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</si>
  <si>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</si>
  <si>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</si>
  <si>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</si>
  <si>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</si>
  <si>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</si>
  <si>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</si>
  <si>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</si>
  <si>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</si>
  <si>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</si>
  <si>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</si>
  <si>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</si>
  <si>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</si>
  <si>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</si>
  <si>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</si>
  <si>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</si>
  <si>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</si>
  <si>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</si>
  <si>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</si>
  <si>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</si>
  <si>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</si>
  <si>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</si>
  <si>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</si>
  <si>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</si>
  <si>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</si>
  <si>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</si>
  <si>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</si>
  <si>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</si>
  <si>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</si>
  <si>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</si>
  <si>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</si>
  <si>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</si>
  <si>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</si>
  <si>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</si>
  <si>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</si>
  <si>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</si>
  <si>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</si>
  <si>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</si>
  <si>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</si>
  <si>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</si>
  <si>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</si>
  <si>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</si>
  <si>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</si>
  <si>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</si>
  <si>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</si>
  <si>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</si>
  <si>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</si>
  <si>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</si>
  <si>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</si>
  <si>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</si>
  <si>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</si>
  <si>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</si>
  <si>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</si>
  <si>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</si>
  <si>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</si>
  <si>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</si>
  <si>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</si>
  <si>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</si>
  <si>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</si>
  <si>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</si>
  <si>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</si>
  <si>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</si>
  <si>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</si>
  <si>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</si>
  <si>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</si>
  <si>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</si>
  <si>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</si>
  <si>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</si>
  <si>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</si>
  <si>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</si>
  <si>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</si>
  <si>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</si>
  <si>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</si>
  <si>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</si>
  <si>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</si>
  <si>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</si>
  <si>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</si>
  <si>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</si>
  <si>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</si>
  <si>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</si>
  <si>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</si>
  <si>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</si>
  <si>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</si>
  <si>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</si>
  <si>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</si>
  <si>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</si>
  <si>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</si>
  <si>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</si>
  <si>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</si>
  <si>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</si>
  <si>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</si>
  <si>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</si>
  <si>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</si>
  <si>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</si>
  <si>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</si>
  <si>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</si>
  <si>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</si>
  <si>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</si>
  <si>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</si>
  <si>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</si>
  <si>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</si>
  <si>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</si>
  <si>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</si>
  <si>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</si>
  <si>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</si>
  <si>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</si>
  <si>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</si>
  <si>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</si>
  <si>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</si>
  <si>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</si>
  <si>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</si>
  <si>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</si>
  <si>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</si>
  <si>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</si>
  <si>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</si>
  <si>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</si>
  <si>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</si>
  <si>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</si>
  <si>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</si>
  <si>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</si>
  <si>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</si>
  <si>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</si>
  <si>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</si>
  <si>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</si>
  <si>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</si>
  <si>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</si>
  <si>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</si>
  <si>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</si>
  <si>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</si>
  <si>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</si>
  <si>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</si>
  <si>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</si>
  <si>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</si>
  <si>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</si>
  <si>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</si>
  <si>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</si>
  <si>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</si>
  <si>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</si>
  <si>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</si>
  <si>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</si>
  <si>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</si>
  <si>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</si>
  <si>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</si>
  <si>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</si>
  <si>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</si>
  <si>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</si>
  <si>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</si>
  <si>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</si>
  <si>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</si>
  <si>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</si>
  <si>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</si>
  <si>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</si>
  <si>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</si>
  <si>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</si>
  <si>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</si>
  <si>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</si>
  <si>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</si>
  <si>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</si>
  <si>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</si>
  <si>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</si>
  <si>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</si>
  <si>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</si>
  <si>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</si>
  <si>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</si>
  <si>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</si>
  <si>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</si>
  <si>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</si>
  <si>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</si>
  <si>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</si>
  <si>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</si>
  <si>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</si>
  <si>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</si>
  <si>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</si>
  <si>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</si>
  <si>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</si>
  <si>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</si>
  <si>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</si>
  <si>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</si>
  <si>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</si>
  <si>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</si>
  <si>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</si>
  <si>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</si>
  <si>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</si>
  <si>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</si>
  <si>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</si>
  <si>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</si>
  <si>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</si>
  <si>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</si>
  <si>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</si>
  <si>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</si>
  <si>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</si>
  <si>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</si>
  <si>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</si>
  <si>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</si>
  <si>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</si>
  <si>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</si>
  <si>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</si>
  <si>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</si>
  <si>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</si>
  <si>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</si>
  <si>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</si>
  <si>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</si>
  <si>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</si>
  <si>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</si>
  <si>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</si>
  <si>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</si>
  <si>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</si>
  <si>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</si>
  <si>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</si>
  <si>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</si>
  <si>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</si>
  <si>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</si>
  <si>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</si>
  <si>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</si>
  <si>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</si>
  <si>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</si>
  <si>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</si>
  <si>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</si>
  <si>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</si>
  <si>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</si>
  <si>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</si>
  <si>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</si>
  <si>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</si>
  <si>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</si>
  <si>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</si>
  <si>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</si>
  <si>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</si>
  <si>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</si>
  <si>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</si>
  <si>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</si>
  <si>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</si>
  <si>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</si>
  <si>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</si>
  <si>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</si>
  <si>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</si>
  <si>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</si>
  <si>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</si>
  <si>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</si>
  <si>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</si>
  <si>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</si>
  <si>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</si>
  <si>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</si>
  <si>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</si>
  <si>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</si>
  <si>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</si>
  <si>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</si>
  <si>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</si>
  <si>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</si>
  <si>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</si>
  <si>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</si>
  <si>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</si>
  <si>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</si>
  <si>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</si>
  <si>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</si>
  <si>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</si>
  <si>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</si>
  <si>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</si>
  <si>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</si>
  <si>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</si>
  <si>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</si>
  <si>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</si>
  <si>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</si>
  <si>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</si>
  <si>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</si>
  <si>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</si>
  <si>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</si>
  <si>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</si>
  <si>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</si>
  <si>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</si>
  <si>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</si>
  <si>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</si>
  <si>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</si>
  <si>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</si>
  <si>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</si>
  <si>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</si>
  <si>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</si>
  <si>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</si>
  <si>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</si>
  <si>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</si>
  <si>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</si>
  <si>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</si>
  <si>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</si>
  <si>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</si>
  <si>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</si>
  <si>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</si>
  <si>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</si>
  <si>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</si>
  <si>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</si>
  <si>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</si>
  <si>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</si>
  <si>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</si>
  <si>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</si>
  <si>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</si>
  <si>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</si>
  <si>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</si>
  <si>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</si>
  <si>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</si>
  <si>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</si>
  <si>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</si>
  <si>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</si>
  <si>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</si>
  <si>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</si>
  <si>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</si>
  <si>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</si>
  <si>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</si>
  <si>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</si>
  <si>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</si>
  <si>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</si>
  <si>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</si>
  <si>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</si>
  <si>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</si>
  <si>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</si>
  <si>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</si>
  <si>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</si>
  <si>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</si>
  <si>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</si>
  <si>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</si>
  <si>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</si>
  <si>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</si>
  <si>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</si>
  <si>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</si>
  <si>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</si>
  <si>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</si>
  <si>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</si>
  <si>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</si>
  <si>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</si>
  <si>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</si>
  <si>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</si>
  <si>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</si>
  <si>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</si>
  <si>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</si>
  <si>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</si>
  <si>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</si>
  <si>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</si>
  <si>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</si>
  <si>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</si>
  <si>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</si>
  <si>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</si>
  <si>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</si>
  <si>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</si>
  <si>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</si>
  <si>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</si>
  <si>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</si>
  <si>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</si>
  <si>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</si>
  <si>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</si>
  <si>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</si>
  <si>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</si>
  <si>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</si>
  <si>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</si>
  <si>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</si>
  <si>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</si>
  <si>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</si>
  <si>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</si>
  <si>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</si>
  <si>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</si>
  <si>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</si>
  <si>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</si>
  <si>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</si>
  <si>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</si>
  <si>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</si>
  <si>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</si>
  <si>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</si>
  <si>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</si>
  <si>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</si>
  <si>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</si>
  <si>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</si>
  <si>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</si>
  <si>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</si>
  <si>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</si>
  <si>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</si>
  <si>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</si>
  <si>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</si>
  <si>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</si>
  <si>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</si>
  <si>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</si>
  <si>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</si>
  <si>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</si>
  <si>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</si>
  <si>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</si>
  <si>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</si>
  <si>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</si>
  <si>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</si>
  <si>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</si>
  <si>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</si>
  <si>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</si>
  <si>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</si>
  <si>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</si>
  <si>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</si>
  <si>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</si>
  <si>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</si>
  <si>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</si>
  <si>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</si>
  <si>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</si>
  <si>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</si>
  <si>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</si>
  <si>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</si>
  <si>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</si>
  <si>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</si>
  <si>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</si>
  <si>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</si>
  <si>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</si>
  <si>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</si>
  <si>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</si>
  <si>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</si>
  <si>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</si>
  <si>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</si>
  <si>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</si>
  <si>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</si>
  <si>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</si>
  <si>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</si>
  <si>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</si>
  <si>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</si>
  <si>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</si>
  <si>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</si>
  <si>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</si>
  <si>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</si>
  <si>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</si>
  <si>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</si>
  <si>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</si>
  <si>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</si>
  <si>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</si>
  <si>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</si>
  <si>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</si>
  <si>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</si>
  <si>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</si>
  <si>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</si>
  <si>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</si>
  <si>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</si>
  <si>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</si>
  <si>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</si>
  <si>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</si>
  <si>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</si>
  <si>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</si>
  <si>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</si>
  <si>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</si>
  <si>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</si>
  <si>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</si>
  <si>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</si>
  <si>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</si>
  <si>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</si>
  <si>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</si>
  <si>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</si>
  <si>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</si>
  <si>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</si>
  <si>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</si>
  <si>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</si>
  <si>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</si>
  <si>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</si>
  <si>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</si>
  <si>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</si>
  <si>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</si>
  <si>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</si>
  <si>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</si>
  <si>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</si>
  <si>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</si>
  <si>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</si>
  <si>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</si>
  <si>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</si>
  <si>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</si>
  <si>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</si>
  <si>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</si>
  <si>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</si>
  <si>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</si>
  <si>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</si>
  <si>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</si>
  <si>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</si>
  <si>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</si>
  <si>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</si>
  <si>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</si>
  <si>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</si>
  <si>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</si>
  <si>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</si>
  <si>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</si>
  <si>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</si>
  <si>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</si>
  <si>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</si>
  <si>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</si>
  <si>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</si>
  <si>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</si>
  <si>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</si>
  <si>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</si>
  <si>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</si>
  <si>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</si>
  <si>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</si>
  <si>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</si>
  <si>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</si>
  <si>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</si>
  <si>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</si>
  <si>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</si>
  <si>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</si>
  <si>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</si>
  <si>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</si>
  <si>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</si>
  <si>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</si>
  <si>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</si>
  <si>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</si>
  <si>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</si>
  <si>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</si>
  <si>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</si>
  <si>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</si>
  <si>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</si>
  <si>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</si>
  <si>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</si>
  <si>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</si>
  <si>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</si>
  <si>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</si>
  <si>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</si>
  <si>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</si>
  <si>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</si>
  <si>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</si>
  <si>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</si>
  <si>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</si>
  <si>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</si>
  <si>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</si>
  <si>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</si>
  <si>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</si>
  <si>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</si>
  <si>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</si>
  <si>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</si>
  <si>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</si>
  <si>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</si>
  <si>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</si>
  <si>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</si>
  <si>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</si>
  <si>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</si>
  <si>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</si>
  <si>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</si>
  <si>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</si>
  <si>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</si>
  <si>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</si>
  <si>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</si>
  <si>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</si>
  <si>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</si>
  <si>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</si>
  <si>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</si>
  <si>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</si>
  <si>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</si>
  <si>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</si>
  <si>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</si>
  <si>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</si>
  <si>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</si>
  <si>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</si>
  <si>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</si>
  <si>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</si>
  <si>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</si>
  <si>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</si>
  <si>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</si>
  <si>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</si>
  <si>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</si>
  <si>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</si>
  <si>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</si>
  <si>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</si>
  <si>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</si>
  <si>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</si>
  <si>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</si>
  <si>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</si>
  <si>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</si>
  <si>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</si>
  <si>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</si>
  <si>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</si>
  <si>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</si>
  <si>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</si>
  <si>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</si>
  <si>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</si>
  <si>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</si>
  <si>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</si>
  <si>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</si>
  <si>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</si>
  <si>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</si>
  <si>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</si>
  <si>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</si>
  <si>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</si>
  <si>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</si>
  <si>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</si>
  <si>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</si>
  <si>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</si>
  <si>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</si>
  <si>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</si>
  <si>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</si>
  <si>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</si>
  <si>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</si>
  <si>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</si>
  <si>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</si>
  <si>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</si>
  <si>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</si>
  <si>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</si>
  <si>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</si>
  <si>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</si>
  <si>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</si>
  <si>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</si>
  <si>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</si>
  <si>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</si>
  <si>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</si>
  <si>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</si>
  <si>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</si>
  <si>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</si>
  <si>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</si>
  <si>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</si>
  <si>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</si>
  <si>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</si>
  <si>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</si>
  <si>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</si>
  <si>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</si>
  <si>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</si>
  <si>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</si>
  <si>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</si>
  <si>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</si>
  <si>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</si>
  <si>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</si>
  <si>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</si>
  <si>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</si>
  <si>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</si>
  <si>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</si>
  <si>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</si>
  <si>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</si>
  <si>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</si>
  <si>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</si>
  <si>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</si>
  <si>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</si>
  <si>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</si>
  <si>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</si>
  <si>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</si>
  <si>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</si>
  <si>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</si>
  <si>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</si>
  <si>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</si>
  <si>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</si>
  <si>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</si>
  <si>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</si>
  <si>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</si>
  <si>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</si>
  <si>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</si>
  <si>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</si>
  <si>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</si>
  <si>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</si>
  <si>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</si>
  <si>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</si>
  <si>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</si>
  <si>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</si>
  <si>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</si>
  <si>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</si>
  <si>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</si>
  <si>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</si>
  <si>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</si>
  <si>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</si>
  <si>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</si>
  <si>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</si>
  <si>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</si>
  <si>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</si>
  <si>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</si>
  <si>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</si>
  <si>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</si>
  <si>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</si>
  <si>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</si>
  <si>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</si>
  <si>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</si>
  <si>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</si>
  <si>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</si>
  <si>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</si>
  <si>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</si>
  <si>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</si>
  <si>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</si>
  <si>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</si>
  <si>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</si>
  <si>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</si>
  <si>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</si>
  <si>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</si>
  <si>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</si>
  <si>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</si>
  <si>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</si>
  <si>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</si>
  <si>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</si>
  <si>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</si>
  <si>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</si>
  <si>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</si>
  <si>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</si>
  <si>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</si>
  <si>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</si>
  <si>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</si>
  <si>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</si>
  <si>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</si>
  <si>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</si>
  <si>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</si>
  <si>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</si>
  <si>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</si>
  <si>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</si>
  <si>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</si>
  <si>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</si>
  <si>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</si>
  <si>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</si>
  <si>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</si>
  <si>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</si>
  <si>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</si>
  <si>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</si>
  <si>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</si>
  <si>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</si>
  <si>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</si>
  <si>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</si>
  <si>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</si>
  <si>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</si>
  <si>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</si>
  <si>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</si>
  <si>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</si>
  <si>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</si>
  <si>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</si>
  <si>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</si>
  <si>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</si>
  <si>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</si>
  <si>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</si>
  <si>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</si>
  <si>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</si>
  <si>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</si>
  <si>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</si>
  <si>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</si>
  <si>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</si>
  <si>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</si>
  <si>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</si>
  <si>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</si>
  <si>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</si>
  <si>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</si>
  <si>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</si>
  <si>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</si>
  <si>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</si>
  <si>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</si>
  <si>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</si>
  <si>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</si>
  <si>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</si>
  <si>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</si>
  <si>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</si>
  <si>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</si>
  <si>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</si>
  <si>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</si>
  <si>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</si>
  <si>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</si>
  <si>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</si>
  <si>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</si>
  <si>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</si>
  <si>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</si>
  <si>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</si>
  <si>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</si>
  <si>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</si>
  <si>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</si>
  <si>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</si>
  <si>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</si>
  <si>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</si>
  <si>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</si>
  <si>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</si>
  <si>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</si>
  <si>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</si>
  <si>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</si>
  <si>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</si>
  <si>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</si>
  <si>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</si>
  <si>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</si>
  <si>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</si>
  <si>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</si>
  <si>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</si>
  <si>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</si>
  <si>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</si>
  <si>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</si>
  <si>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</si>
  <si>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</si>
  <si>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</si>
  <si>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</si>
  <si>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</si>
  <si>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</si>
  <si>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</si>
  <si>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</si>
  <si>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</si>
  <si>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</si>
  <si>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</si>
  <si>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</si>
  <si>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</si>
  <si>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</si>
  <si>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</si>
  <si>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</si>
  <si>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</si>
  <si>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</si>
  <si>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</si>
  <si>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</si>
  <si>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</si>
  <si>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</si>
  <si>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</si>
  <si>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</si>
  <si>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</si>
  <si>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</si>
  <si>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</si>
  <si>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</si>
  <si>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</si>
  <si>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</si>
  <si>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</si>
  <si>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</si>
  <si>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</si>
  <si>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</si>
  <si>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</si>
  <si>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</si>
  <si>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</si>
  <si>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</si>
  <si>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</si>
  <si>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</si>
  <si>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</si>
  <si>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</si>
  <si>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</si>
  <si>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</si>
  <si>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</si>
  <si>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</si>
  <si>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</si>
  <si>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</si>
  <si>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</si>
  <si>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</si>
  <si>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</si>
  <si>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</si>
  <si>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</si>
  <si>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</si>
  <si>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</si>
  <si>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</si>
  <si>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</si>
  <si>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</si>
  <si>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</si>
  <si>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</si>
  <si>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</si>
  <si>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</si>
  <si>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</si>
  <si>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</si>
  <si>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</si>
  <si>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</si>
  <si>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</si>
  <si>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</si>
  <si>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</si>
  <si>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</si>
  <si>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</si>
  <si>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</si>
  <si>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</si>
  <si>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</si>
  <si>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</si>
  <si>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</si>
  <si>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</si>
  <si>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</si>
  <si>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</si>
  <si>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</si>
  <si>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</si>
  <si>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</si>
  <si>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</si>
  <si>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</si>
  <si>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</si>
  <si>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</si>
  <si>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</si>
  <si>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</si>
  <si>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</si>
  <si>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</si>
  <si>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</si>
  <si>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</si>
  <si>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</si>
  <si>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</si>
  <si>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</si>
  <si>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</si>
  <si>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</si>
  <si>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</si>
  <si>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</si>
  <si>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</si>
  <si>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</si>
  <si>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</si>
  <si>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</si>
  <si>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</si>
  <si>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</si>
  <si>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</si>
  <si>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</si>
  <si>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</si>
  <si>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</si>
  <si>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</si>
  <si>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</si>
  <si>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</si>
  <si>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</si>
  <si>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</si>
  <si>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</si>
  <si>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</si>
  <si>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</si>
  <si>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</si>
  <si>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</si>
  <si>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</si>
  <si>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</si>
  <si>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</si>
  <si>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</si>
  <si>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</si>
  <si>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</si>
  <si>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</si>
  <si>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</si>
  <si>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</si>
  <si>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</si>
  <si>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</si>
  <si>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</si>
  <si>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</si>
  <si>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</si>
  <si>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</si>
  <si>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</si>
  <si>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</si>
  <si>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</si>
  <si>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</si>
  <si>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</si>
  <si>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</si>
  <si>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</si>
  <si>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</si>
  <si>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</si>
  <si>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</si>
  <si>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</si>
  <si>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</si>
  <si>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</si>
  <si>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</si>
  <si>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</si>
  <si>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</si>
  <si>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</si>
  <si>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</si>
  <si>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</si>
  <si>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</si>
  <si>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</si>
  <si>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</si>
  <si>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</si>
  <si>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</si>
  <si>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</si>
  <si>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</si>
  <si>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</si>
  <si>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</si>
  <si>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</si>
  <si>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</si>
  <si>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</si>
  <si>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</si>
  <si>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</si>
  <si>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</si>
  <si>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</si>
  <si>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</si>
  <si>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</si>
  <si>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</si>
  <si>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</si>
  <si>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</si>
  <si>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</si>
  <si>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</si>
  <si>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</si>
  <si>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</si>
  <si>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</si>
  <si>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</si>
  <si>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</si>
  <si>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</si>
  <si>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</si>
  <si>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</si>
  <si>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</si>
  <si>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</si>
  <si>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</si>
  <si>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</si>
  <si>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</si>
  <si>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</si>
  <si>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</si>
  <si>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</si>
  <si>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</si>
  <si>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</si>
  <si>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</si>
  <si>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</si>
  <si>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</si>
  <si>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</si>
  <si>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</si>
  <si>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</si>
  <si>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</si>
  <si>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</si>
  <si>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</si>
  <si>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</si>
  <si>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</si>
  <si>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</si>
  <si>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</si>
  <si>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</si>
  <si>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</si>
  <si>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</si>
  <si>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</si>
  <si>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</si>
  <si>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</si>
  <si>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</si>
  <si>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</si>
  <si>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</si>
  <si>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</si>
  <si>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</si>
  <si>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</si>
  <si>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</si>
  <si>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</si>
  <si>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</si>
  <si>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</si>
  <si>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</si>
  <si>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</si>
  <si>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</si>
  <si>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</si>
  <si>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</si>
  <si>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</si>
  <si>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</si>
  <si>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</si>
  <si>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</si>
  <si>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</si>
  <si>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</si>
  <si>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</si>
  <si>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</si>
  <si>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</si>
  <si>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</si>
  <si>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</si>
  <si>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</si>
  <si>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</si>
  <si>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</si>
  <si>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</si>
  <si>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</si>
  <si>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</si>
  <si>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</si>
  <si>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</si>
  <si>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</si>
  <si>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</si>
  <si>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</si>
  <si>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</si>
  <si>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</si>
  <si>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</si>
  <si>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</si>
  <si>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</si>
  <si>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</si>
  <si>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</si>
  <si>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</si>
  <si>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</si>
  <si>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</si>
  <si>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</si>
  <si>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</si>
  <si>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</si>
  <si>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</si>
  <si>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</si>
  <si>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</si>
  <si>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</si>
  <si>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</si>
  <si>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</si>
  <si>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</si>
  <si>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</si>
  <si>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</si>
  <si>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</si>
  <si>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</si>
  <si>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</si>
  <si>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</si>
  <si>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</si>
  <si>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</si>
  <si>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</si>
  <si>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</si>
  <si>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</si>
  <si>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</si>
  <si>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</si>
  <si>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</si>
  <si>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</si>
  <si>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</si>
  <si>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</si>
  <si>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</si>
  <si>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</si>
  <si>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</si>
  <si>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</si>
  <si>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</si>
  <si>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</si>
  <si>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</si>
  <si>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</si>
  <si>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</si>
  <si>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</si>
  <si>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</si>
  <si>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</si>
  <si>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</si>
  <si>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</si>
  <si>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</si>
  <si>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</si>
  <si>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</si>
  <si>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</si>
  <si>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</si>
  <si>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</si>
  <si>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</si>
  <si>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</si>
  <si>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</si>
  <si>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</si>
  <si>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</si>
  <si>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</si>
  <si>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</si>
  <si>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</si>
  <si>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</si>
  <si>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</si>
  <si>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</si>
  <si>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</si>
  <si>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</si>
  <si>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</si>
  <si>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</si>
  <si>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</si>
  <si>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</si>
  <si>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</si>
  <si>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</si>
  <si>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</si>
  <si>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</si>
  <si>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</si>
  <si>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</si>
  <si>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</si>
  <si>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</si>
  <si>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</si>
  <si>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</si>
  <si>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</si>
  <si>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</si>
  <si>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</si>
  <si>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</si>
  <si>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</si>
  <si>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</si>
  <si>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</si>
  <si>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</si>
  <si>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</si>
  <si>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</si>
  <si>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</si>
  <si>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</si>
  <si>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</si>
  <si>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</si>
  <si>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</si>
  <si>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</si>
  <si>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</si>
  <si>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</si>
  <si>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</si>
  <si>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</si>
  <si>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</si>
  <si>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</si>
  <si>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</si>
  <si>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</si>
  <si>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</si>
  <si>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</si>
  <si>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</si>
  <si>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</si>
  <si>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</si>
  <si>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</si>
  <si>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</si>
  <si>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</si>
  <si>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</si>
  <si>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</si>
  <si>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</si>
  <si>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</si>
  <si>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</si>
  <si>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</si>
  <si>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</si>
  <si>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</si>
  <si>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</si>
  <si>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</si>
  <si>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</si>
  <si>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</si>
  <si>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</si>
  <si>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</si>
  <si>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</si>
  <si>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</si>
  <si>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</si>
  <si>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</si>
  <si>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</si>
  <si>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</si>
  <si>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</si>
  <si>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</si>
  <si>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</si>
  <si>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</si>
  <si>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</si>
  <si>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</si>
  <si>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</si>
  <si>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</si>
  <si>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</si>
  <si>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</si>
  <si>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</si>
  <si>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</si>
  <si>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</si>
  <si>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</si>
  <si>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</si>
  <si>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</si>
  <si>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</si>
  <si>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</si>
  <si>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</si>
  <si>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</si>
  <si>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</si>
  <si>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</si>
  <si>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</si>
  <si>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</si>
  <si>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</si>
  <si>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</si>
  <si>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</si>
  <si>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</si>
  <si>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</si>
  <si>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</si>
  <si>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</si>
  <si>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</si>
  <si>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</si>
  <si>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</si>
  <si>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</si>
  <si>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</si>
  <si>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</si>
  <si>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</si>
  <si>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</si>
  <si>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</si>
  <si>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</si>
  <si>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</si>
  <si>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</si>
  <si>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</si>
  <si>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</si>
  <si>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</si>
  <si>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</si>
  <si>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</si>
  <si>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</si>
  <si>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</si>
  <si>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</si>
  <si>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</si>
  <si>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</si>
  <si>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</si>
  <si>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</si>
  <si>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</si>
  <si>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</si>
  <si>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</si>
  <si>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</si>
  <si>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</si>
  <si>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</si>
  <si>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</si>
  <si>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</si>
  <si>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</si>
  <si>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</si>
  <si>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</si>
  <si>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</si>
  <si>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</si>
  <si>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</si>
  <si>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</si>
  <si>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</si>
  <si>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</si>
  <si>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</si>
  <si>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</si>
  <si>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</si>
  <si>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</si>
  <si>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</si>
  <si>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</si>
  <si>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</si>
  <si>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</si>
  <si>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</si>
  <si>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</si>
  <si>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</si>
  <si>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</si>
  <si>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</si>
  <si>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</si>
  <si>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</si>
  <si>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</si>
  <si>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</si>
  <si>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</si>
  <si>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</si>
  <si>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</si>
  <si>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</si>
  <si>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</si>
  <si>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</si>
  <si>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</si>
  <si>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</si>
  <si>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</si>
  <si>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</si>
  <si>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</si>
  <si>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</si>
  <si>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</si>
  <si>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</si>
  <si>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</si>
  <si>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</si>
  <si>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</si>
  <si>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</si>
  <si>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</si>
  <si>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</si>
  <si>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</si>
  <si>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</si>
  <si>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</si>
  <si>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</si>
  <si>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</si>
  <si>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</si>
  <si>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</si>
  <si>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</si>
  <si>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</si>
  <si>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</si>
  <si>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</si>
  <si>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</si>
  <si>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</si>
  <si>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</si>
  <si>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</si>
  <si>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</si>
  <si>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</si>
  <si>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</si>
  <si>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</si>
  <si>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</si>
  <si>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</si>
  <si>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</si>
  <si>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</si>
  <si>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</si>
  <si>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</si>
  <si>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</si>
  <si>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</si>
  <si>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</si>
  <si>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</si>
  <si>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</si>
  <si>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</si>
  <si>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</si>
  <si>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</si>
  <si>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</si>
  <si>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</si>
  <si>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</si>
  <si>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</si>
  <si>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</si>
  <si>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</si>
  <si>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</si>
  <si>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</si>
  <si>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</si>
  <si>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</si>
  <si>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</si>
  <si>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</si>
  <si>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</si>
  <si>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</si>
  <si>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</si>
  <si>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</si>
  <si>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</si>
  <si>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</si>
  <si>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</si>
  <si>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</si>
  <si>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</si>
  <si>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</si>
  <si>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</si>
  <si>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</si>
  <si>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</si>
  <si>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</si>
  <si>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</si>
  <si>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</si>
  <si>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</si>
  <si>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</si>
  <si>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</si>
  <si>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</si>
  <si>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</si>
  <si>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</si>
  <si>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</si>
  <si>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</si>
  <si>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</si>
  <si>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</si>
  <si>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</si>
  <si>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</si>
  <si>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</si>
  <si>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</si>
  <si>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</si>
  <si>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</si>
  <si>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</si>
  <si>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</si>
  <si>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</si>
  <si>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</si>
  <si>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</si>
  <si>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</si>
  <si>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</si>
  <si>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</si>
  <si>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</si>
  <si>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</si>
  <si>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</si>
  <si>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</si>
  <si>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</si>
  <si>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</si>
  <si>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</si>
  <si>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</si>
  <si>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</si>
  <si>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</si>
  <si>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</si>
  <si>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</si>
  <si>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</si>
  <si>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</si>
  <si>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</si>
  <si>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</si>
  <si>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</si>
  <si>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</si>
  <si>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</si>
  <si>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</si>
  <si>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</si>
  <si>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</si>
  <si>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</si>
  <si>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</si>
  <si>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</si>
  <si>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</si>
  <si>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</si>
  <si>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</si>
  <si>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</si>
  <si>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</si>
  <si>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</si>
  <si>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</si>
  <si>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</si>
  <si>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</si>
  <si>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</si>
  <si>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</si>
  <si>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</si>
  <si>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</si>
  <si>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</si>
  <si>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</si>
  <si>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</si>
  <si>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</si>
  <si>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</si>
  <si>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</si>
  <si>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</si>
  <si>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</si>
  <si>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</si>
  <si>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</si>
  <si>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</si>
  <si>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</si>
  <si>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</si>
  <si>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</si>
  <si>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</si>
  <si>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</si>
  <si>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</si>
  <si>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</si>
  <si>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</si>
  <si>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</si>
  <si>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</si>
  <si>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</si>
  <si>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</si>
  <si>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</si>
  <si>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</si>
  <si>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</si>
  <si>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</si>
  <si>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</si>
  <si>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</si>
  <si>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</si>
  <si>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</si>
  <si>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</si>
  <si>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</si>
  <si>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</si>
  <si>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</si>
  <si>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</si>
  <si>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</si>
  <si>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</si>
  <si>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</si>
  <si>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</si>
  <si>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</si>
  <si>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</si>
  <si>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</si>
  <si>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</si>
  <si>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</si>
  <si>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</si>
  <si>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</si>
  <si>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</si>
  <si>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</si>
  <si>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</si>
  <si>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</si>
  <si>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</si>
  <si>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</si>
  <si>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</si>
  <si>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</si>
  <si>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</si>
  <si>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</si>
  <si>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</si>
  <si>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</si>
  <si>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</si>
  <si>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</si>
  <si>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</si>
  <si>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</si>
  <si>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</si>
  <si>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</si>
  <si>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</si>
  <si>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</si>
  <si>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</si>
  <si>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</si>
  <si>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</si>
  <si>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</si>
  <si>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</si>
  <si>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</si>
  <si>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</si>
  <si>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</si>
  <si>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</si>
  <si>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</si>
  <si>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</si>
  <si>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</si>
  <si>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</si>
  <si>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</si>
  <si>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</si>
  <si>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</si>
  <si>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</si>
  <si>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</si>
  <si>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</si>
  <si>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</si>
  <si>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</si>
  <si>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</si>
  <si>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</si>
  <si>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</si>
  <si>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</si>
  <si>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</si>
  <si>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</si>
  <si>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</si>
  <si>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</si>
  <si>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</si>
  <si>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</si>
  <si>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</si>
  <si>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</si>
  <si>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</si>
  <si>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</si>
  <si>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</si>
  <si>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</si>
  <si>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</si>
  <si>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</si>
  <si>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</si>
  <si>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</si>
  <si>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</si>
  <si>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</si>
  <si>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</si>
  <si>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</si>
  <si>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</si>
  <si>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</si>
  <si>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</si>
  <si>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</si>
  <si>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</si>
  <si>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</si>
  <si>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</si>
  <si>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</si>
  <si>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</si>
  <si>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</si>
  <si>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</si>
  <si>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</si>
  <si>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</si>
  <si>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</si>
  <si>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</si>
  <si>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</si>
  <si>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</si>
  <si>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</si>
  <si>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</si>
  <si>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</si>
  <si>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</si>
  <si>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</si>
  <si>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</si>
  <si>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</si>
  <si>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</si>
  <si>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</si>
  <si>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</si>
  <si>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</si>
  <si>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</si>
  <si>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</si>
  <si>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</si>
  <si>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</si>
  <si>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</si>
  <si>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</si>
  <si>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</si>
  <si>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</si>
  <si>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</si>
  <si>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</si>
  <si>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</si>
  <si>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</si>
  <si>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</si>
  <si>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</si>
  <si>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</si>
  <si>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</si>
  <si>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</si>
  <si>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</si>
  <si>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</si>
  <si>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</si>
  <si>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</si>
  <si>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</si>
  <si>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</si>
  <si>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</si>
  <si>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</si>
  <si>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</si>
  <si>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</si>
  <si>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</si>
  <si>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</si>
  <si>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</si>
  <si>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</si>
  <si>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</si>
  <si>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</si>
  <si>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</si>
  <si>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</si>
  <si>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</si>
  <si>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</si>
  <si>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</si>
  <si>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</si>
  <si>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</si>
  <si>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</si>
  <si>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</si>
  <si>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</si>
  <si>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</si>
  <si>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</si>
  <si>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</si>
  <si>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</si>
  <si>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</si>
  <si>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</si>
  <si>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</si>
  <si>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</si>
  <si>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</si>
  <si>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</si>
  <si>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</si>
  <si>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</si>
  <si>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</si>
  <si>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</si>
  <si>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</si>
  <si>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</si>
  <si>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</si>
  <si>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</si>
  <si>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</si>
  <si>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</si>
  <si>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</si>
  <si>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</si>
  <si>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</si>
  <si>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</si>
  <si>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</si>
  <si>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</si>
  <si>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</si>
  <si>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</si>
  <si>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</si>
  <si>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</si>
  <si>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</si>
  <si>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</si>
  <si>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</si>
  <si>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</si>
  <si>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</si>
  <si>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</si>
  <si>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</si>
  <si>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</si>
  <si>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</si>
  <si>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</si>
  <si>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</si>
  <si>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</si>
  <si>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</si>
  <si>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</si>
  <si>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</si>
  <si>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</si>
  <si>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</si>
  <si>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</si>
  <si>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</si>
  <si>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</si>
  <si>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</si>
  <si>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</si>
  <si>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</si>
  <si>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</si>
  <si>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</si>
  <si>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</si>
  <si>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</si>
  <si>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</si>
  <si>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</si>
  <si>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</si>
  <si>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</si>
  <si>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</si>
  <si>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</si>
  <si>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</si>
  <si>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</si>
  <si>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</si>
  <si>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</si>
  <si>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</si>
  <si>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</si>
  <si>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</si>
  <si>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</si>
  <si>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</si>
  <si>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</si>
  <si>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</si>
  <si>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</si>
  <si>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</si>
  <si>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</si>
  <si>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</si>
  <si>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</si>
  <si>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</si>
  <si>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</si>
  <si>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</si>
  <si>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</si>
  <si>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</si>
  <si>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</si>
  <si>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</si>
  <si>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</si>
  <si>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</si>
  <si>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</si>
  <si>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</si>
  <si>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</si>
  <si>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</si>
  <si>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</si>
  <si>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</si>
  <si>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</si>
  <si>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</si>
  <si>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</si>
  <si>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</si>
  <si>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</si>
  <si>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</si>
  <si>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</si>
  <si>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</si>
  <si>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</si>
  <si>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</si>
  <si>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</si>
  <si>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</si>
  <si>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</si>
  <si>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</si>
  <si>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</si>
  <si>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</si>
  <si>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</si>
  <si>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</si>
  <si>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</si>
  <si>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</si>
  <si>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</si>
  <si>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</si>
  <si>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</si>
  <si>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</si>
  <si>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</si>
  <si>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</si>
  <si>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</si>
  <si>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</si>
  <si>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</si>
  <si>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</si>
  <si>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</si>
  <si>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</si>
  <si>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</si>
  <si>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</si>
  <si>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</si>
  <si>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</si>
  <si>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</si>
  <si>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</si>
  <si>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</si>
  <si>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</si>
  <si>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</si>
  <si>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</si>
  <si>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</si>
  <si>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</si>
  <si>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</si>
  <si>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</si>
  <si>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</si>
  <si>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</si>
  <si>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</si>
  <si>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</si>
  <si>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</si>
  <si>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</si>
  <si>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</si>
  <si>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</si>
  <si>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</si>
  <si>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</si>
  <si>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</si>
  <si>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</si>
  <si>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</si>
  <si>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</si>
  <si>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</si>
  <si>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</si>
  <si>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</si>
  <si>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</si>
  <si>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</si>
  <si>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</si>
  <si>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</si>
  <si>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</si>
  <si>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</si>
  <si>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</si>
  <si>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</si>
  <si>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</si>
  <si>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</si>
  <si>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</si>
  <si>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</si>
  <si>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</si>
  <si>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</si>
  <si>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</si>
  <si>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</si>
  <si>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</si>
  <si>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</si>
  <si>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</si>
  <si>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</si>
  <si>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</si>
  <si>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</si>
  <si>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</si>
  <si>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</si>
  <si>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</si>
  <si>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</si>
  <si>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</si>
  <si>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</si>
  <si>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</si>
  <si>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</si>
  <si>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</si>
  <si>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</si>
  <si>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</si>
  <si>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</si>
  <si>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</si>
  <si>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</si>
  <si>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</si>
  <si>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</si>
  <si>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</si>
  <si>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</si>
  <si>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</si>
  <si>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</si>
  <si>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</si>
  <si>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</si>
  <si>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</si>
  <si>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</si>
  <si>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</si>
  <si>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</si>
  <si>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</si>
  <si>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</si>
  <si>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</si>
  <si>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</si>
  <si>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</si>
  <si>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</si>
  <si>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</si>
  <si>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</si>
  <si>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</si>
  <si>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</si>
  <si>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</si>
  <si>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</si>
  <si>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</si>
  <si>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</si>
  <si>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</si>
  <si>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</si>
  <si>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</si>
  <si>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</si>
  <si>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</si>
  <si>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</si>
  <si>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</si>
  <si>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</si>
  <si>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</si>
  <si>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</si>
  <si>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</si>
  <si>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</si>
  <si>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</si>
  <si>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</si>
  <si>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</si>
  <si>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</si>
  <si>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</si>
  <si>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</si>
  <si>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</si>
  <si>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</si>
  <si>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</si>
  <si>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</si>
  <si>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</si>
  <si>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</si>
  <si>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</si>
  <si>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</si>
  <si>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</si>
  <si>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</si>
  <si>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</si>
  <si>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</si>
  <si>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</si>
  <si>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</si>
  <si>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</si>
  <si>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</si>
  <si>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</si>
  <si>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</si>
  <si>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</si>
  <si>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</si>
  <si>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</si>
  <si>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</si>
  <si>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</si>
  <si>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</si>
  <si>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</si>
  <si>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</si>
  <si>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</si>
  <si>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</si>
  <si>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</si>
  <si>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</si>
  <si>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</si>
  <si>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</si>
  <si>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</si>
  <si>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</si>
  <si>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</si>
  <si>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</si>
  <si>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</si>
  <si>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</si>
  <si>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</si>
  <si>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</si>
  <si>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</si>
  <si>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</si>
  <si>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</si>
  <si>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</si>
  <si>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</si>
  <si>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</si>
  <si>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</si>
  <si>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</si>
  <si>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</si>
  <si>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</si>
  <si>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</si>
  <si>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</si>
  <si>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</si>
  <si>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</si>
  <si>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</si>
  <si>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</si>
  <si>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</si>
  <si>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</si>
  <si>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</si>
  <si>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</si>
  <si>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</si>
  <si>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</si>
  <si>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</si>
  <si>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</si>
  <si>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</si>
  <si>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</si>
  <si>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</si>
  <si>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</si>
  <si>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</si>
  <si>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</si>
  <si>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</si>
  <si>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</si>
  <si>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</si>
  <si>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</si>
  <si>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</si>
  <si>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</si>
  <si>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</si>
  <si>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</si>
  <si>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</si>
  <si>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</si>
  <si>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</si>
  <si>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</si>
  <si>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</si>
  <si>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</si>
  <si>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</si>
  <si>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</si>
  <si>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</si>
  <si>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</si>
  <si>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</si>
  <si>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</si>
  <si>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</si>
  <si>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</si>
  <si>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</si>
  <si>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</si>
  <si>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</si>
  <si>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</si>
  <si>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</si>
  <si>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</si>
  <si>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</si>
  <si>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</si>
  <si>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</si>
  <si>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</si>
  <si>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</si>
  <si>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</si>
  <si>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</si>
  <si>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</si>
  <si>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</si>
  <si>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</si>
  <si>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</si>
  <si>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</si>
  <si>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</si>
  <si>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</si>
  <si>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</si>
  <si>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</si>
  <si>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</si>
  <si>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</si>
  <si>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</si>
  <si>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</si>
  <si>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</si>
  <si>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</si>
  <si>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</si>
  <si>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</si>
  <si>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</si>
  <si>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</si>
  <si>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</si>
  <si>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</si>
  <si>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</si>
  <si>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</si>
  <si>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</si>
  <si>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</si>
  <si>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</si>
  <si>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</si>
  <si>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</si>
  <si>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</si>
  <si>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</si>
  <si>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</si>
  <si>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</si>
  <si>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</si>
  <si>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</si>
  <si>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</si>
  <si>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</si>
  <si>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</si>
  <si>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</si>
  <si>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</si>
  <si>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</si>
  <si>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</si>
  <si>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</si>
  <si>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</si>
  <si>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</si>
  <si>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</si>
  <si>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</si>
  <si>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</si>
  <si>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</si>
  <si>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</si>
  <si>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</si>
  <si>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</si>
  <si>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</si>
  <si>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</si>
  <si>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</si>
  <si>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</si>
  <si>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</si>
  <si>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</si>
  <si>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</si>
  <si>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</si>
  <si>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</si>
  <si>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</si>
  <si>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</si>
  <si>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</si>
  <si>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</si>
  <si>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</si>
  <si>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</si>
  <si>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</si>
  <si>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</si>
  <si>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</si>
  <si>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</si>
  <si>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</si>
  <si>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</si>
  <si>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</si>
  <si>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</si>
  <si>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</si>
  <si>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</si>
  <si>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</si>
  <si>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</si>
  <si>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</si>
  <si>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</si>
  <si>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</si>
  <si>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</si>
  <si>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</si>
  <si>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</si>
  <si>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</si>
  <si>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</si>
  <si>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</si>
  <si>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</si>
  <si>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</si>
  <si>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</si>
  <si>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</si>
  <si>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</si>
  <si>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</si>
  <si>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</si>
  <si>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</si>
  <si>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</si>
  <si>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</si>
  <si>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</si>
  <si>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</si>
  <si>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</si>
  <si>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</si>
  <si>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</si>
  <si>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</si>
  <si>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</si>
  <si>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</si>
  <si>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</si>
  <si>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</si>
  <si>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</si>
  <si>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</si>
  <si>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</si>
  <si>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</si>
  <si>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</si>
  <si>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</si>
  <si>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</si>
  <si>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</si>
  <si>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</si>
  <si>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</si>
  <si>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</si>
  <si>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</si>
  <si>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</si>
  <si>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</si>
  <si>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</si>
  <si>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</si>
  <si>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</si>
  <si>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</si>
  <si>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</si>
  <si>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</si>
  <si>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</si>
  <si>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</si>
  <si>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</si>
  <si>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</si>
  <si>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</si>
  <si>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</si>
  <si>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</si>
  <si>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</si>
  <si>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</si>
  <si>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</si>
  <si>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</si>
  <si>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</si>
  <si>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</si>
  <si>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</si>
  <si>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</si>
  <si>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</si>
  <si>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</si>
  <si>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</si>
  <si>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</si>
  <si>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</si>
  <si>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</si>
  <si>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</si>
  <si>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</si>
  <si>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</si>
  <si>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</si>
  <si>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</si>
  <si>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</si>
  <si>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</si>
  <si>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</si>
  <si>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</si>
  <si>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</si>
  <si>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</si>
  <si>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</si>
  <si>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</si>
  <si>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</si>
  <si>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</si>
  <si>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</si>
  <si>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</si>
  <si>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</si>
  <si>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</si>
  <si>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</si>
  <si>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</si>
  <si>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</si>
  <si>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</si>
  <si>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</si>
  <si>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</si>
  <si>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</si>
  <si>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</si>
  <si>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</si>
  <si>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</si>
  <si>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</si>
  <si>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</si>
  <si>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</si>
  <si>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</si>
  <si>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</si>
  <si>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</si>
  <si>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</si>
  <si>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</si>
  <si>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</si>
  <si>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</si>
  <si>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</si>
  <si>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</si>
  <si>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</si>
  <si>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</si>
  <si>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</si>
  <si>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</si>
  <si>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</si>
  <si>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</si>
  <si>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</si>
  <si>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</si>
  <si>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</si>
  <si>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</si>
  <si>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</si>
  <si>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</si>
  <si>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</si>
  <si>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</si>
  <si>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</si>
  <si>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</si>
  <si>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</si>
  <si>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</si>
  <si>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</si>
  <si>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</si>
  <si>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</si>
  <si>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</si>
  <si>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</si>
  <si>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</si>
  <si>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</si>
  <si>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</si>
  <si>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</si>
  <si>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</si>
  <si>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</si>
  <si>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</si>
  <si>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</si>
  <si>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</si>
  <si>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</si>
  <si>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</si>
  <si>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</si>
  <si>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</si>
  <si>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</si>
  <si>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</si>
  <si>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</si>
  <si>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</si>
  <si>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</si>
  <si>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</si>
  <si>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</si>
  <si>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</si>
  <si>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</si>
  <si>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</si>
  <si>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</si>
  <si>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</si>
  <si>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</si>
  <si>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</si>
  <si>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</si>
  <si>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</si>
  <si>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</si>
  <si>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</si>
  <si>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</si>
  <si>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</si>
  <si>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</si>
  <si>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</si>
  <si>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</si>
  <si>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</si>
  <si>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</si>
  <si>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</si>
  <si>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</si>
  <si>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</si>
  <si>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</si>
  <si>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</si>
  <si>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</si>
  <si>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</si>
  <si>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</si>
  <si>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</si>
  <si>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</si>
  <si>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</si>
  <si>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</si>
  <si>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</si>
  <si>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</si>
  <si>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</si>
  <si>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</si>
  <si>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</si>
  <si>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</si>
  <si>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</si>
  <si>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</si>
  <si>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</si>
  <si>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</si>
  <si>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</si>
  <si>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</si>
  <si>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</si>
  <si>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</si>
  <si>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</si>
  <si>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</si>
  <si>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</si>
  <si>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</si>
  <si>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</si>
  <si>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</si>
  <si>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</si>
  <si>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</si>
  <si>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</si>
  <si>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</si>
  <si>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</si>
  <si>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</si>
  <si>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</si>
  <si>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</si>
  <si>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</si>
  <si>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</si>
  <si>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</si>
  <si>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</si>
  <si>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</si>
  <si>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</si>
  <si>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</si>
  <si>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</si>
  <si>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</si>
  <si>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</si>
  <si>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</si>
  <si>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</si>
  <si>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</si>
  <si>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</si>
  <si>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</si>
  <si>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</si>
  <si>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</si>
  <si>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</si>
  <si>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</si>
  <si>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</si>
  <si>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</si>
  <si>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</si>
  <si>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</si>
  <si>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</si>
  <si>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</si>
  <si>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</si>
  <si>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</si>
  <si>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</si>
  <si>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</si>
  <si>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</si>
  <si>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</si>
  <si>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</si>
  <si>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</si>
  <si>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</si>
  <si>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</si>
  <si>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</si>
  <si>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</si>
  <si>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</si>
  <si>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</si>
  <si>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</si>
  <si>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</si>
  <si>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</si>
  <si>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</si>
  <si>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</si>
  <si>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</si>
  <si>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</si>
  <si>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</si>
  <si>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</si>
  <si>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</si>
  <si>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</si>
  <si>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</si>
  <si>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</si>
  <si>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</si>
  <si>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</si>
  <si>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</si>
  <si>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</si>
  <si>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</si>
  <si>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</si>
  <si>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</si>
  <si>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</si>
  <si>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</si>
  <si>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</si>
  <si>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</si>
  <si>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</si>
  <si>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</si>
  <si>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</si>
  <si>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</si>
  <si>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</si>
  <si>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</si>
  <si>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</si>
  <si>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</si>
  <si>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</si>
  <si>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</si>
  <si>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</si>
  <si>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</si>
  <si>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</si>
  <si>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</si>
  <si>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</si>
  <si>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</si>
  <si>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</si>
  <si>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</si>
  <si>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</si>
  <si>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</si>
  <si>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</si>
  <si>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</si>
  <si>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</si>
  <si>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</si>
  <si>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</si>
  <si>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</si>
  <si>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</si>
  <si>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</si>
  <si>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</si>
  <si>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</si>
  <si>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</si>
  <si>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</si>
  <si>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</si>
  <si>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</si>
  <si>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</si>
  <si>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</si>
  <si>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</si>
  <si>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</si>
  <si>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</si>
  <si>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</si>
  <si>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</si>
  <si>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</si>
  <si>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</si>
  <si>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</si>
  <si>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</si>
  <si>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</si>
  <si>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</si>
  <si>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</si>
  <si>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</si>
  <si>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</si>
  <si>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</si>
  <si>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</si>
  <si>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</si>
  <si>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</si>
  <si>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</si>
  <si>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</si>
  <si>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</si>
  <si>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</si>
  <si>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</si>
  <si>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</si>
  <si>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</si>
  <si>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</si>
  <si>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</si>
  <si>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</si>
  <si>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</si>
  <si>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</si>
  <si>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</si>
  <si>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</si>
  <si>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</si>
  <si>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</si>
  <si>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</si>
  <si>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</si>
  <si>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</si>
  <si>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</si>
  <si>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</si>
  <si>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</si>
  <si>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</si>
  <si>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</si>
  <si>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</si>
  <si>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</si>
  <si>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</si>
  <si>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</si>
  <si>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</si>
  <si>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</si>
  <si>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</si>
  <si>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</si>
  <si>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</si>
  <si>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</si>
  <si>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</si>
  <si>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</si>
  <si>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</si>
  <si>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</si>
  <si>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</si>
  <si>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</si>
  <si>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</si>
  <si>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</si>
  <si>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</si>
  <si>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</si>
  <si>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</si>
  <si>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</si>
  <si>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</si>
  <si>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</si>
  <si>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</si>
  <si>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</si>
  <si>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</si>
  <si>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</si>
  <si>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</si>
  <si>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</si>
  <si>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</si>
  <si>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</si>
  <si>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</si>
  <si>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</si>
  <si>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</si>
  <si>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</si>
  <si>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</si>
  <si>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</si>
  <si>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</si>
  <si>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</si>
  <si>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</si>
  <si>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</si>
  <si>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</si>
  <si>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</si>
  <si>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</si>
  <si>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</si>
  <si>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</si>
  <si>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</si>
  <si>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</si>
  <si>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</si>
  <si>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</si>
  <si>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</si>
  <si>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</si>
  <si>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</si>
  <si>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</si>
  <si>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</si>
  <si>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</si>
  <si>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</si>
  <si>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</si>
  <si>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</si>
  <si>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</si>
  <si>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</si>
  <si>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</si>
  <si>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</si>
  <si>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</si>
  <si>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</si>
  <si>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</si>
  <si>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</si>
  <si>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</si>
  <si>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</si>
  <si>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</si>
  <si>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</si>
  <si>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</si>
  <si>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</si>
  <si>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</si>
  <si>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</si>
  <si>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</si>
  <si>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</si>
  <si>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</si>
  <si>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</si>
  <si>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</si>
  <si>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</si>
  <si>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</si>
  <si>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</si>
  <si>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</si>
  <si>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</si>
  <si>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</si>
  <si>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</si>
  <si>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</si>
  <si>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</si>
  <si>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</si>
  <si>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</si>
  <si>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</si>
  <si>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</si>
  <si>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</si>
  <si>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</si>
  <si>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</si>
  <si>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</si>
  <si>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</si>
  <si>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</si>
  <si>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</si>
  <si>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</si>
  <si>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</si>
  <si>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</si>
  <si>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</si>
  <si>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</si>
  <si>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</si>
  <si>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</si>
  <si>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</si>
  <si>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</si>
  <si>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</si>
  <si>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</si>
  <si>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</si>
  <si>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</si>
  <si>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</si>
  <si>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</si>
  <si>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</si>
  <si>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</si>
  <si>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</si>
  <si>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</si>
  <si>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</si>
  <si>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</si>
  <si>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</si>
  <si>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</si>
  <si>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</si>
  <si>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</si>
  <si>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</si>
  <si>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</si>
  <si>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</si>
  <si>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</si>
  <si>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</si>
  <si>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</si>
  <si>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</si>
  <si>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</si>
  <si>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</si>
  <si>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</si>
  <si>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</si>
  <si>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</si>
  <si>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</si>
  <si>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</si>
  <si>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</si>
  <si>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</si>
  <si>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</si>
  <si>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</si>
  <si>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</si>
  <si>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</si>
  <si>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</si>
  <si>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</si>
  <si>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</si>
  <si>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</si>
  <si>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</si>
  <si>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</si>
  <si>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</si>
  <si>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</si>
  <si>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</si>
  <si>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</si>
  <si>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</si>
  <si>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</si>
  <si>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</si>
  <si>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</si>
  <si>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</si>
  <si>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</si>
  <si>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</si>
  <si>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</si>
  <si>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</si>
  <si>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</si>
  <si>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</si>
  <si>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</si>
  <si>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</si>
  <si>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</si>
  <si>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</si>
  <si>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</si>
  <si>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</si>
  <si>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</si>
  <si>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</si>
  <si>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</si>
  <si>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</si>
  <si>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</si>
  <si>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</si>
  <si>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</si>
  <si>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</si>
  <si>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</si>
  <si>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</si>
  <si>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</si>
  <si>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</si>
  <si>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</si>
  <si>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</si>
  <si>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</si>
  <si>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</si>
  <si>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</si>
  <si>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</si>
  <si>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</si>
  <si>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</si>
  <si>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</si>
  <si>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</si>
  <si>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</si>
  <si>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</si>
  <si>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</si>
  <si>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</si>
  <si>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</si>
  <si>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</si>
  <si>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</si>
  <si>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</si>
  <si>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</si>
  <si>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</si>
  <si>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</si>
  <si>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</si>
  <si>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</si>
  <si>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</si>
  <si>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</si>
  <si>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</si>
  <si>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</si>
  <si>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</si>
  <si>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</si>
  <si>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</si>
  <si>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</si>
  <si>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</si>
  <si>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</si>
  <si>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</si>
  <si>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</si>
  <si>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</si>
  <si>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</si>
  <si>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</si>
  <si>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</si>
  <si>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</si>
  <si>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</si>
  <si>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</si>
  <si>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</si>
  <si>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</si>
  <si>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</si>
  <si>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</si>
  <si>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</si>
  <si>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</si>
  <si>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</si>
  <si>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</si>
  <si>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</si>
  <si>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</si>
  <si>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</si>
  <si>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</si>
  <si>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</si>
  <si>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</si>
  <si>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</si>
  <si>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</si>
  <si>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</si>
  <si>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</si>
  <si>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</si>
  <si>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</si>
  <si>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</si>
  <si>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</si>
  <si>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</si>
  <si>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</si>
  <si>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</si>
  <si>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</si>
  <si>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</si>
  <si>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</si>
  <si>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</si>
  <si>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</si>
  <si>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</si>
  <si>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</si>
  <si>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</si>
  <si>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</si>
  <si>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</si>
  <si>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</si>
  <si>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</si>
  <si>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</si>
  <si>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</si>
  <si>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</si>
  <si>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</si>
  <si>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</si>
  <si>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</si>
  <si>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</si>
  <si>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</si>
  <si>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</si>
  <si>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</si>
  <si>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</si>
  <si>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</si>
  <si>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</si>
  <si>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</si>
  <si>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</si>
  <si>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</si>
  <si>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</si>
  <si>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</si>
  <si>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</si>
  <si>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</si>
  <si>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</si>
  <si>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</si>
  <si>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</si>
  <si>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</si>
  <si>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</si>
  <si>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</si>
  <si>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</si>
  <si>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</si>
  <si>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</si>
  <si>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</si>
  <si>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</si>
  <si>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</si>
  <si>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</si>
  <si>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</si>
  <si>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</si>
  <si>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</si>
  <si>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</si>
  <si>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</si>
  <si>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</si>
  <si>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</si>
  <si>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</si>
  <si>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</si>
  <si>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</si>
  <si>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</si>
  <si>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</si>
  <si>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</si>
  <si>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</si>
  <si>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</si>
  <si>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</si>
  <si>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</si>
  <si>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</si>
  <si>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</si>
  <si>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</si>
  <si>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</si>
  <si>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</si>
  <si>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</si>
  <si>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</si>
  <si>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</si>
  <si>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</si>
  <si>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</si>
  <si>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</si>
  <si>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</si>
  <si>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</si>
  <si>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</si>
  <si>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</si>
  <si>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</si>
  <si>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</si>
  <si>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</si>
  <si>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</si>
  <si>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</si>
  <si>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</si>
  <si>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</si>
  <si>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</si>
  <si>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</si>
  <si>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</si>
  <si>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</si>
  <si>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</si>
  <si>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</si>
  <si>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</si>
  <si>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</si>
  <si>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</si>
  <si>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</si>
  <si>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</si>
  <si>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</si>
  <si>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</si>
  <si>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</si>
  <si>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</si>
  <si>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</si>
  <si>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</si>
  <si>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</si>
  <si>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</si>
  <si>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</si>
  <si>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</si>
  <si>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</si>
  <si>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</si>
  <si>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</si>
  <si>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</si>
  <si>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</si>
  <si>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</si>
  <si>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</si>
  <si>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</si>
  <si>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</si>
  <si>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</si>
  <si>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</si>
  <si>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</si>
  <si>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</si>
  <si>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</si>
  <si>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</si>
  <si>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</si>
  <si>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</si>
  <si>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</si>
  <si>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</si>
  <si>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</si>
  <si>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</si>
  <si>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</si>
  <si>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</si>
  <si>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</si>
  <si>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</si>
  <si>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</si>
  <si>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</si>
  <si>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</si>
  <si>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</si>
  <si>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</si>
  <si>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</si>
  <si>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</si>
  <si>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</si>
  <si>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</si>
  <si>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</si>
  <si>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</si>
  <si>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</si>
  <si>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</si>
  <si>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</si>
  <si>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</si>
  <si>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</si>
  <si>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</si>
  <si>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</si>
  <si>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</si>
  <si>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</si>
  <si>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</si>
  <si>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</si>
  <si>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</si>
  <si>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</si>
  <si>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</si>
  <si>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</si>
  <si>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</si>
  <si>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</si>
  <si>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</si>
  <si>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</si>
  <si>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</si>
  <si>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</si>
  <si>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</si>
  <si>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</si>
  <si>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</si>
  <si>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</si>
  <si>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</si>
  <si>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</si>
  <si>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</si>
  <si>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</si>
  <si>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</si>
  <si>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</si>
  <si>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</si>
  <si>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</si>
  <si>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</si>
  <si>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</si>
  <si>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</si>
  <si>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</si>
  <si>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</si>
  <si>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</si>
  <si>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</si>
  <si>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</si>
  <si>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</si>
  <si>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</si>
  <si>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</si>
  <si>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</si>
  <si>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</si>
  <si>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</si>
  <si>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</si>
  <si>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</si>
  <si>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</si>
  <si>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</si>
  <si>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</si>
  <si>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</si>
  <si>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</si>
  <si>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</si>
  <si>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</si>
  <si>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</si>
  <si>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</si>
  <si>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</si>
  <si>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</si>
  <si>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</si>
  <si>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</si>
  <si>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</si>
  <si>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</si>
  <si>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</si>
  <si>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</si>
  <si>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</si>
  <si>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</si>
  <si>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</si>
  <si>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</si>
  <si>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</si>
  <si>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</si>
  <si>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</si>
  <si>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</si>
  <si>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</si>
  <si>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</si>
  <si>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</si>
  <si>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</si>
  <si>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</si>
  <si>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</si>
  <si>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</si>
  <si>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</si>
  <si>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</si>
  <si>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</si>
  <si>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</si>
  <si>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</si>
  <si>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</si>
  <si>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</si>
  <si>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</si>
  <si>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</si>
  <si>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</si>
  <si>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</si>
  <si>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</si>
  <si>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</si>
  <si>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</si>
  <si>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</si>
  <si>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</si>
  <si>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</si>
  <si>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</si>
  <si>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</si>
  <si>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</si>
  <si>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</si>
  <si>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</si>
  <si>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</si>
  <si>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</si>
  <si>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</si>
  <si>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</si>
  <si>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</si>
  <si>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</si>
  <si>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</si>
  <si>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</si>
  <si>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</si>
  <si>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</si>
  <si>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</si>
  <si>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</si>
  <si>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</si>
  <si>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</si>
  <si>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</si>
  <si>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</si>
  <si>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</si>
  <si>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</si>
  <si>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</si>
  <si>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</si>
  <si>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</si>
  <si>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</si>
  <si>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</si>
  <si>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</si>
  <si>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</si>
  <si>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</si>
  <si>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</si>
  <si>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</si>
  <si>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</si>
  <si>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</si>
  <si>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</si>
  <si>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</si>
  <si>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</si>
  <si>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</si>
  <si>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</si>
  <si>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</si>
  <si>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</si>
  <si>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</si>
  <si>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</si>
  <si>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</si>
  <si>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</si>
  <si>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</si>
  <si>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</si>
  <si>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</si>
  <si>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</si>
  <si>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</si>
  <si>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</si>
  <si>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</si>
  <si>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</si>
  <si>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</si>
  <si>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</si>
  <si>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</si>
  <si>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</si>
  <si>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</si>
  <si>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</si>
  <si>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</si>
  <si>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</si>
  <si>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</si>
  <si>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</si>
  <si>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</si>
  <si>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</si>
  <si>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</si>
  <si>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</si>
  <si>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</si>
  <si>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</si>
  <si>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</si>
  <si>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</si>
  <si>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</si>
  <si>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</si>
  <si>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</si>
  <si>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</si>
  <si>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</si>
  <si>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</si>
  <si>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</si>
  <si>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</si>
  <si>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</si>
  <si>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</si>
  <si>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</si>
  <si>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</si>
  <si>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</si>
  <si>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</si>
  <si>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</si>
  <si>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</si>
  <si>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</si>
  <si>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</si>
  <si>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</si>
  <si>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</si>
  <si>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</si>
  <si>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</si>
  <si>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</si>
  <si>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</si>
  <si>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</si>
  <si>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</si>
  <si>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</si>
  <si>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</si>
  <si>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</si>
  <si>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</si>
  <si>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</si>
  <si>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</si>
  <si>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</si>
  <si>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</si>
  <si>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</si>
  <si>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</si>
  <si>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</si>
  <si>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</si>
  <si>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</si>
  <si>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</si>
  <si>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</si>
  <si>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</si>
  <si>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</si>
  <si>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</si>
  <si>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</si>
  <si>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</si>
  <si>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</si>
  <si>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</si>
  <si>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</si>
  <si>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</si>
  <si>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</si>
  <si>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</si>
  <si>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</si>
  <si>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</si>
  <si>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</si>
  <si>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</si>
  <si>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</si>
  <si>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</si>
  <si>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</si>
  <si>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</si>
  <si>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</si>
  <si>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</si>
  <si>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</si>
  <si>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</si>
  <si>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</si>
  <si>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</si>
  <si>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</si>
  <si>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</si>
  <si>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</si>
  <si>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</si>
  <si>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</si>
  <si>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</si>
  <si>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</si>
  <si>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</si>
  <si>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</si>
  <si>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</si>
  <si>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</si>
  <si>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</si>
  <si>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</si>
  <si>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</si>
  <si>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</si>
  <si>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</si>
  <si>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</si>
  <si>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</si>
  <si>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</si>
  <si>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</si>
  <si>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</si>
  <si>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</si>
  <si>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</si>
  <si>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</si>
  <si>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</si>
  <si>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</si>
  <si>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</si>
  <si>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</si>
  <si>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</si>
  <si>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</si>
  <si>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</si>
  <si>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</si>
  <si>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</si>
  <si>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</si>
  <si>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</si>
  <si>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</si>
  <si>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</si>
  <si>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</si>
  <si>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</si>
  <si>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</si>
  <si>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</si>
  <si>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</si>
  <si>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</si>
  <si>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</si>
  <si>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</si>
  <si>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</si>
  <si>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</si>
  <si>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</si>
  <si>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</si>
  <si>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</si>
  <si>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</si>
  <si>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</si>
  <si>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</si>
  <si>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</si>
  <si>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</si>
  <si>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</si>
  <si>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</si>
  <si>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</si>
  <si>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</si>
  <si>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</si>
  <si>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</si>
  <si>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</si>
  <si>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</si>
  <si>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</si>
  <si>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</si>
  <si>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</si>
  <si>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</si>
  <si>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</si>
  <si>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</si>
  <si>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</si>
  <si>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</si>
  <si>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</si>
  <si>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</si>
  <si>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</si>
  <si>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</si>
  <si>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</si>
  <si>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</si>
  <si>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</si>
  <si>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</si>
  <si>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</si>
  <si>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</si>
  <si>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</si>
  <si>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</si>
  <si>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</si>
  <si>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</si>
  <si>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</si>
  <si>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</si>
  <si>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</si>
  <si>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</si>
  <si>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</si>
  <si>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</si>
  <si>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</si>
  <si>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</si>
  <si>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</si>
  <si>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</si>
  <si>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</si>
  <si>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</si>
  <si>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</si>
  <si>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</si>
  <si>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</si>
  <si>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</si>
  <si>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</si>
  <si>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</si>
  <si>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</si>
  <si>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</si>
  <si>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</si>
  <si>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</si>
  <si>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</si>
  <si>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</si>
  <si>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</si>
  <si>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</si>
  <si>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</si>
  <si>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</si>
  <si>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</si>
  <si>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</si>
  <si>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</si>
  <si>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</si>
  <si>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</si>
  <si>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</si>
  <si>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</si>
  <si>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</si>
  <si>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</si>
  <si>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</si>
  <si>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</si>
  <si>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</si>
  <si>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</si>
  <si>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</si>
  <si>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</si>
  <si>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</si>
  <si>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</si>
  <si>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</si>
  <si>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</si>
  <si>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</si>
  <si>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</si>
  <si>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</si>
  <si>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</si>
  <si>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</si>
  <si>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</si>
  <si>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</si>
  <si>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</si>
  <si>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</si>
  <si>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</si>
  <si>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</si>
  <si>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</si>
  <si>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</si>
  <si>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</si>
  <si>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</si>
  <si>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</si>
  <si>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</si>
  <si>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</si>
  <si>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</si>
  <si>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</si>
  <si>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</si>
  <si>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</si>
  <si>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</si>
  <si>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</si>
  <si>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</si>
  <si>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</si>
  <si>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</si>
  <si>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</si>
  <si>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</si>
  <si>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</si>
  <si>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</si>
  <si>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</si>
  <si>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</si>
  <si>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</si>
  <si>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</si>
  <si>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</si>
  <si>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</si>
  <si>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</si>
  <si>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</si>
  <si>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</si>
  <si>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</si>
  <si>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</si>
  <si>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</si>
  <si>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</si>
  <si>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</si>
  <si>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</si>
  <si>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</si>
  <si>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</si>
  <si>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</si>
  <si>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</si>
  <si>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</si>
  <si>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</si>
  <si>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</si>
  <si>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</si>
  <si>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</si>
  <si>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</si>
  <si>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</si>
  <si>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</si>
  <si>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</si>
  <si>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</si>
  <si>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</si>
  <si>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</si>
  <si>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</si>
  <si>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</si>
  <si>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</si>
  <si>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</si>
  <si>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</si>
  <si>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</si>
  <si>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</si>
  <si>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</si>
  <si>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</si>
  <si>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</si>
  <si>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</si>
  <si>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</si>
  <si>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</si>
  <si>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</si>
  <si>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</si>
  <si>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</si>
  <si>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</si>
  <si>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</si>
  <si>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</si>
  <si>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</si>
  <si>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</si>
  <si>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</si>
  <si>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</si>
  <si>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</si>
  <si>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</si>
  <si>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</si>
  <si>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</si>
  <si>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</si>
  <si>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</si>
  <si>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</si>
  <si>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</si>
  <si>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</si>
  <si>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</si>
  <si>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</si>
  <si>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</si>
  <si>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</si>
  <si>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</si>
  <si>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</si>
  <si>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</si>
  <si>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</si>
  <si>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</si>
  <si>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</si>
  <si>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</si>
  <si>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</si>
  <si>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</si>
  <si>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</si>
  <si>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</si>
  <si>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</si>
  <si>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</si>
  <si>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</si>
  <si>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</si>
  <si>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</si>
  <si>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</si>
  <si>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</si>
  <si>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</si>
  <si>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</si>
  <si>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</si>
  <si>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</si>
  <si>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</si>
  <si>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</si>
  <si>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</si>
  <si>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</si>
  <si>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</si>
  <si>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</si>
  <si>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</si>
  <si>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</si>
  <si>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</si>
  <si>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</si>
  <si>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</si>
  <si>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</si>
  <si>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</si>
  <si>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</si>
  <si>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</si>
  <si>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</si>
  <si>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</si>
  <si>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</si>
  <si>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</si>
  <si>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</si>
  <si>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</si>
  <si>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</si>
  <si>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</si>
  <si>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</si>
  <si>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</si>
  <si>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</si>
  <si>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</si>
  <si>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</si>
  <si>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</si>
  <si>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</si>
  <si>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</si>
  <si>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</si>
  <si>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</si>
  <si>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</si>
  <si>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</si>
  <si>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</si>
  <si>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</si>
  <si>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</si>
  <si>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</si>
  <si>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</si>
  <si>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</si>
  <si>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</si>
  <si>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</si>
  <si>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</si>
  <si>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</si>
  <si>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</si>
  <si>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</si>
  <si>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</si>
  <si>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</si>
  <si>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</si>
  <si>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</si>
  <si>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</si>
  <si>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</si>
  <si>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</si>
  <si>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</si>
  <si>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</si>
  <si>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</si>
  <si>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</si>
  <si>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</si>
  <si>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</si>
  <si>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</si>
  <si>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</si>
  <si>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</si>
  <si>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</si>
  <si>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</si>
  <si>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</si>
  <si>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</si>
  <si>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</si>
  <si>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</si>
  <si>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</si>
  <si>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</si>
  <si>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</si>
  <si>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</si>
  <si>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</si>
  <si>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</si>
  <si>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</si>
  <si>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</si>
  <si>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</si>
  <si>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</si>
  <si>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</si>
  <si>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</si>
  <si>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</si>
  <si>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</si>
  <si>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</si>
  <si>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</si>
  <si>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</si>
  <si>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</si>
  <si>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</si>
  <si>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</si>
  <si>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</si>
  <si>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</si>
  <si>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</si>
  <si>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</si>
  <si>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</si>
  <si>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</si>
  <si>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</si>
  <si>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</si>
  <si>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</si>
  <si>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</si>
  <si>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</si>
  <si>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</si>
  <si>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</si>
  <si>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</si>
  <si>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</si>
  <si>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</si>
  <si>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</si>
  <si>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</si>
  <si>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</si>
  <si>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</si>
  <si>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</si>
  <si>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</si>
  <si>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</si>
  <si>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</si>
  <si>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</si>
  <si>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</si>
  <si>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</si>
  <si>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</si>
  <si>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</si>
  <si>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</si>
  <si>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</si>
  <si>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</si>
  <si>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</si>
  <si>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</si>
  <si>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</si>
  <si>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</si>
  <si>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</si>
  <si>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</si>
  <si>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</si>
  <si>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</si>
  <si>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</si>
  <si>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</si>
  <si>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</si>
  <si>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</si>
  <si>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</si>
  <si>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</si>
  <si>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</si>
  <si>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</si>
  <si>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</si>
  <si>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</si>
  <si>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</si>
  <si>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</si>
  <si>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</si>
  <si>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</si>
  <si>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</si>
  <si>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</si>
  <si>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</si>
  <si>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</si>
  <si>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</si>
  <si>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</si>
  <si>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</si>
  <si>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</si>
  <si>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</si>
  <si>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</si>
  <si>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</si>
  <si>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</si>
  <si>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</si>
  <si>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</si>
  <si>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</si>
  <si>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</si>
  <si>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</si>
  <si>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</si>
  <si>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</si>
  <si>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</si>
  <si>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</si>
  <si>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</si>
  <si>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</si>
  <si>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</si>
  <si>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</si>
  <si>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</si>
  <si>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</si>
  <si>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</si>
  <si>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</si>
  <si>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</si>
  <si>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</si>
  <si>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</si>
  <si>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</si>
  <si>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</si>
  <si>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</si>
  <si>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</si>
  <si>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</si>
  <si>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</si>
  <si>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</si>
  <si>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</si>
  <si>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</si>
  <si>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</si>
  <si>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</si>
  <si>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</si>
  <si>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</si>
  <si>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</si>
  <si>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</si>
  <si>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</si>
  <si>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</si>
  <si>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</si>
  <si>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</si>
  <si>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</si>
  <si>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</si>
  <si>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</si>
  <si>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</si>
  <si>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</si>
  <si>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</si>
  <si>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</si>
  <si>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</si>
  <si>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</si>
  <si>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</si>
  <si>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</si>
  <si>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</si>
  <si>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</si>
  <si>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</si>
  <si>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</si>
  <si>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</si>
  <si>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</si>
  <si>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</si>
  <si>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</si>
  <si>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</si>
  <si>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</si>
  <si>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</si>
  <si>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</si>
  <si>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</si>
  <si>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</si>
  <si>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</si>
  <si>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</si>
  <si>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</si>
  <si>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</si>
  <si>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</si>
  <si>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</si>
  <si>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</si>
  <si>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</si>
  <si>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</si>
  <si>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</si>
  <si>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</si>
  <si>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</si>
  <si>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</si>
  <si>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</si>
  <si>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</si>
  <si>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</si>
  <si>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</si>
  <si>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</si>
  <si>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</si>
  <si>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</si>
  <si>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</si>
  <si>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</si>
  <si>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</si>
  <si>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</si>
  <si>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</si>
  <si>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</si>
  <si>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</si>
  <si>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</si>
  <si>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</si>
  <si>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</si>
  <si>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</si>
  <si>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</si>
  <si>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</si>
  <si>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</si>
  <si>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</si>
  <si>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</si>
  <si>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</si>
  <si>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</si>
  <si>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</si>
  <si>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</si>
  <si>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</si>
  <si>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</si>
  <si>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</si>
  <si>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</si>
  <si>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</si>
  <si>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</si>
  <si>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</si>
  <si>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</si>
  <si>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</si>
  <si>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</si>
  <si>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</si>
  <si>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</si>
  <si>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</si>
  <si>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</si>
  <si>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</si>
  <si>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</si>
  <si>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</si>
  <si>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</si>
  <si>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</si>
  <si>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</si>
  <si>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</si>
  <si>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</si>
  <si>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</si>
  <si>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</si>
  <si>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</si>
  <si>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</si>
  <si>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</si>
  <si>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</si>
  <si>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</si>
  <si>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</si>
  <si>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</si>
  <si>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</si>
  <si>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</si>
  <si>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</si>
  <si>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</si>
  <si>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</si>
  <si>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</si>
  <si>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</si>
  <si>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</si>
  <si>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</si>
  <si>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</si>
  <si>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</si>
  <si>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</si>
  <si>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</si>
  <si>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</si>
  <si>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</si>
  <si>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</si>
  <si>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</si>
  <si>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</si>
  <si>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</si>
  <si>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</si>
  <si>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</si>
  <si>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</si>
  <si>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</si>
  <si>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</si>
  <si>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</si>
  <si>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</si>
  <si>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</si>
  <si>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</si>
  <si>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</si>
  <si>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</si>
  <si>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</si>
  <si>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</si>
  <si>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</si>
  <si>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</si>
  <si>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</si>
  <si>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</si>
  <si>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</si>
  <si>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</si>
  <si>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</si>
  <si>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</si>
  <si>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</si>
  <si>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</si>
  <si>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</si>
  <si>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</si>
  <si>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</si>
  <si>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</si>
  <si>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</si>
  <si>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</si>
  <si>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</si>
  <si>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</si>
  <si>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</si>
  <si>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</si>
  <si>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</si>
  <si>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</si>
  <si>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</si>
  <si>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</si>
  <si>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</si>
  <si>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</si>
  <si>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</si>
  <si>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</si>
  <si>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</si>
  <si>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</si>
  <si>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</si>
  <si>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</si>
  <si>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</si>
  <si>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</si>
  <si>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</si>
  <si>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</si>
  <si>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</si>
  <si>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</si>
  <si>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</si>
  <si>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</si>
  <si>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</si>
  <si>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</si>
  <si>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</si>
  <si>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</si>
  <si>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</si>
  <si>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</si>
  <si>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</si>
  <si>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</si>
  <si>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</si>
  <si>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</si>
  <si>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</si>
  <si>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</si>
  <si>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</si>
  <si>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</si>
  <si>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</si>
  <si>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</si>
  <si>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</si>
  <si>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</si>
  <si>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</si>
  <si>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</si>
  <si>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</si>
  <si>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</si>
  <si>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</si>
  <si>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</si>
  <si>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</si>
  <si>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</si>
  <si>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</si>
  <si>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</si>
  <si>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</si>
  <si>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</si>
  <si>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</si>
  <si>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</si>
  <si>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</si>
  <si>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</si>
  <si>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</si>
  <si>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</si>
  <si>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</si>
  <si>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</si>
  <si>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</si>
  <si>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</si>
  <si>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</si>
  <si>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</si>
  <si>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</si>
  <si>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</si>
  <si>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</si>
  <si>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</si>
  <si>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</si>
  <si>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</si>
  <si>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</si>
  <si>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</si>
  <si>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</si>
  <si>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</si>
  <si>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</si>
  <si>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</si>
  <si>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</si>
  <si>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</si>
  <si>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</si>
  <si>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</si>
  <si>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</si>
  <si>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</si>
  <si>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</si>
  <si>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</si>
  <si>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</si>
  <si>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</si>
  <si>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</si>
  <si>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</si>
  <si>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</si>
  <si>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</si>
  <si>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</si>
  <si>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</si>
  <si>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</si>
  <si>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</si>
  <si>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</si>
  <si>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</si>
  <si>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</si>
  <si>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</si>
  <si>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</si>
  <si>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</si>
  <si>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</si>
  <si>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</si>
  <si>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</si>
  <si>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</si>
  <si>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</si>
  <si>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</si>
  <si>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</si>
  <si>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</si>
  <si>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</si>
  <si>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</si>
  <si>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</si>
  <si>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</si>
  <si>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</si>
  <si>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</si>
  <si>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</si>
  <si>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</si>
  <si>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</si>
  <si>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</si>
  <si>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</si>
  <si>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</si>
  <si>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</si>
  <si>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</si>
  <si>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</si>
  <si>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</si>
  <si>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</si>
  <si>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</si>
  <si>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</si>
  <si>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</si>
  <si>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</si>
  <si>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</si>
  <si>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</si>
  <si>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</si>
  <si>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</si>
  <si>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</si>
  <si>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</si>
  <si>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</si>
  <si>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</si>
  <si>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</si>
  <si>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</si>
  <si>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</si>
  <si>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</si>
  <si>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</si>
  <si>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</si>
  <si>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</si>
  <si>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</si>
  <si>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</si>
  <si>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</si>
  <si>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</si>
  <si>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</si>
  <si>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</si>
  <si>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</si>
  <si>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</si>
  <si>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</si>
  <si>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</si>
  <si>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</si>
  <si>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</si>
  <si>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</si>
  <si>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</si>
  <si>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</si>
  <si>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</si>
  <si>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</si>
  <si>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</si>
  <si>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</si>
  <si>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</si>
  <si>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</si>
  <si>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</si>
  <si>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</si>
  <si>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</si>
  <si>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</si>
  <si>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</si>
  <si>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</si>
  <si>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</si>
  <si>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</si>
  <si>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</si>
  <si>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</si>
  <si>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</si>
  <si>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</si>
  <si>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</si>
  <si>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</si>
  <si>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</si>
  <si>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</si>
  <si>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</si>
  <si>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</si>
  <si>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</si>
  <si>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</si>
  <si>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</si>
  <si>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</si>
  <si>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</si>
  <si>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</si>
  <si>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</si>
  <si>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</si>
  <si>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</si>
  <si>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</si>
  <si>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</si>
  <si>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</si>
  <si>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</si>
  <si>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</si>
  <si>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</si>
  <si>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</si>
  <si>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</si>
  <si>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</si>
  <si>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</si>
  <si>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</si>
  <si>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</si>
  <si>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</si>
  <si>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</si>
  <si>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</si>
  <si>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</si>
  <si>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</si>
  <si>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</si>
  <si>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</si>
  <si>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</si>
  <si>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</si>
  <si>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</si>
  <si>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</si>
  <si>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</si>
  <si>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</si>
  <si>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</si>
  <si>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</si>
  <si>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</si>
  <si>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</si>
  <si>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</si>
  <si>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</si>
  <si>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</si>
  <si>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</si>
  <si>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</si>
  <si>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</si>
  <si>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</si>
  <si>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</si>
  <si>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</si>
  <si>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</si>
  <si>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</si>
  <si>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</si>
  <si>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</si>
  <si>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</si>
  <si>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</si>
  <si>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</si>
  <si>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</si>
  <si>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</si>
  <si>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</si>
  <si>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</si>
  <si>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</si>
  <si>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</si>
  <si>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</si>
  <si>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</si>
  <si>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</si>
  <si>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</si>
  <si>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</si>
  <si>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</si>
  <si>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</si>
  <si>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</si>
  <si>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</si>
  <si>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</si>
  <si>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</si>
  <si>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</si>
  <si>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</si>
  <si>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</si>
  <si>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</si>
  <si>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</si>
  <si>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</si>
  <si>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</si>
  <si>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</si>
  <si>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</si>
  <si>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</si>
  <si>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</si>
  <si>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</si>
  <si>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</si>
  <si>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</si>
  <si>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</si>
  <si>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</si>
  <si>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</si>
  <si>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</si>
  <si>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</si>
  <si>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</si>
  <si>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</si>
  <si>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</si>
  <si>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</si>
  <si>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</si>
  <si>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</si>
  <si>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</si>
  <si>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</si>
  <si>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</si>
  <si>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</si>
  <si>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</si>
  <si>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</si>
  <si>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</si>
  <si>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</si>
  <si>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</si>
  <si>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</si>
  <si>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</si>
  <si>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</si>
  <si>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</si>
  <si>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</si>
  <si>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</si>
  <si>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</si>
  <si>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</si>
  <si>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</si>
  <si>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</si>
  <si>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</si>
  <si>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</si>
  <si>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</si>
  <si>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</si>
  <si>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</si>
  <si>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</si>
  <si>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</si>
  <si>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</si>
  <si>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</si>
  <si>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</si>
  <si>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</si>
  <si>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</si>
  <si>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</si>
  <si>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</si>
  <si>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</si>
  <si>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</si>
  <si>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</si>
  <si>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</si>
  <si>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</si>
  <si>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</si>
  <si>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</si>
  <si>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</si>
  <si>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</si>
  <si>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</si>
  <si>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</si>
  <si>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</si>
  <si>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</si>
  <si>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</si>
  <si>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</si>
  <si>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</si>
  <si>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</si>
  <si>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</si>
  <si>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</si>
  <si>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</si>
  <si>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</si>
  <si>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</si>
  <si>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</si>
  <si>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</si>
  <si>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</si>
  <si>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</si>
  <si>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</si>
  <si>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</si>
  <si>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</si>
  <si>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</si>
  <si>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</si>
  <si>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</si>
  <si>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</si>
  <si>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</si>
  <si>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</si>
  <si>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</si>
  <si>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</si>
  <si>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</si>
  <si>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</si>
  <si>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</si>
  <si>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</si>
  <si>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</si>
  <si>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</si>
  <si>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</si>
  <si>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</si>
  <si>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</si>
  <si>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</si>
  <si>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</si>
  <si>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</si>
  <si>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</si>
  <si>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</si>
  <si>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</si>
  <si>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</si>
  <si>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</si>
  <si>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</si>
  <si>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</si>
  <si>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</si>
  <si>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</si>
  <si>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</si>
  <si>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</si>
  <si>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</si>
  <si>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</si>
  <si>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</si>
  <si>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</si>
  <si>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</si>
  <si>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</si>
  <si>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</si>
  <si>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</si>
  <si>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</si>
  <si>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</si>
  <si>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</si>
  <si>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</si>
  <si>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</si>
  <si>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</si>
  <si>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</si>
  <si>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</si>
  <si>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</si>
  <si>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</si>
  <si>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</si>
  <si>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</si>
  <si>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</si>
  <si>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</si>
  <si>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</si>
  <si>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</si>
  <si>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</si>
  <si>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</si>
  <si>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</si>
  <si>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</si>
  <si>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</si>
  <si>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</si>
  <si>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</si>
  <si>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</si>
  <si>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</si>
  <si>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</si>
  <si>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</si>
  <si>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</si>
  <si>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</si>
  <si>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</si>
  <si>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</si>
  <si>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</si>
  <si>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</si>
  <si>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</si>
  <si>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</si>
  <si>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</si>
  <si>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</si>
  <si>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</si>
  <si>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</si>
  <si>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</si>
  <si>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</si>
  <si>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</si>
  <si>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</si>
  <si>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</si>
  <si>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</si>
  <si>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</si>
  <si>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</si>
  <si>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</si>
  <si>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</si>
  <si>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</si>
  <si>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</si>
  <si>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</si>
  <si>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</si>
  <si>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</si>
  <si>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</si>
  <si>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</si>
  <si>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</si>
  <si>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</si>
  <si>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</si>
  <si>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</si>
  <si>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</si>
  <si>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</si>
  <si>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</si>
  <si>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</si>
  <si>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</si>
  <si>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</si>
  <si>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</si>
  <si>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</si>
  <si>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</si>
  <si>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</si>
  <si>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</si>
  <si>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</si>
  <si>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</si>
  <si>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</si>
  <si>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</si>
  <si>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</si>
  <si>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</si>
  <si>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</si>
  <si>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</si>
  <si>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</si>
  <si>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</si>
  <si>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</si>
  <si>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</si>
  <si>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</si>
  <si>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</si>
  <si>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</si>
  <si>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</si>
  <si>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</si>
  <si>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</si>
  <si>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</si>
  <si>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</si>
  <si>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</si>
  <si>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</si>
  <si>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</si>
  <si>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</si>
  <si>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</si>
  <si>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</si>
  <si>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</si>
  <si>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</si>
  <si>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</si>
  <si>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</si>
  <si>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</si>
  <si>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</si>
  <si>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</si>
  <si>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</si>
  <si>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</si>
  <si>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</si>
  <si>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</si>
  <si>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</si>
  <si>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</si>
  <si>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</si>
  <si>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</si>
  <si>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</si>
  <si>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</si>
  <si>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</si>
  <si>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</si>
  <si>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</si>
  <si>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</si>
  <si>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</si>
  <si>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</si>
  <si>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</si>
  <si>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</si>
  <si>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</si>
  <si>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</si>
  <si>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</si>
  <si>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</si>
  <si>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</si>
  <si>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</si>
  <si>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</si>
  <si>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</si>
  <si>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</si>
  <si>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</si>
  <si>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</si>
  <si>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</si>
  <si>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</si>
  <si>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</si>
  <si>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</si>
  <si>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</si>
  <si>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</si>
  <si>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</si>
  <si>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</si>
  <si>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</si>
  <si>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</si>
  <si>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</si>
  <si>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</si>
  <si>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</si>
  <si>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</si>
  <si>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</si>
  <si>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</si>
  <si>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</si>
  <si>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</si>
  <si>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</si>
  <si>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</si>
  <si>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</si>
  <si>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</si>
  <si>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</si>
  <si>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</si>
  <si>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</si>
  <si>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</si>
  <si>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</si>
  <si>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</si>
  <si>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</si>
  <si>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</si>
  <si>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</si>
  <si>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</si>
  <si>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</si>
  <si>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</si>
  <si>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</si>
  <si>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</si>
  <si>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</si>
  <si>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</si>
  <si>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</si>
  <si>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</si>
  <si>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</si>
  <si>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</si>
  <si>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</si>
  <si>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</si>
  <si>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</si>
  <si>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</si>
  <si>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</si>
  <si>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</si>
  <si>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</si>
  <si>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</si>
  <si>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</si>
  <si>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</si>
  <si>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</si>
  <si>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</si>
  <si>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</si>
  <si>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</si>
  <si>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</si>
  <si>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</si>
  <si>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</si>
  <si>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</si>
  <si>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</si>
  <si>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</si>
  <si>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</si>
  <si>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</si>
  <si>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</si>
  <si>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</si>
  <si>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</si>
  <si>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</si>
  <si>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</si>
  <si>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</si>
  <si>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</si>
  <si>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</si>
  <si>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</si>
  <si>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</si>
  <si>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</si>
  <si>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</si>
  <si>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</si>
  <si>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</si>
  <si>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</si>
  <si>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</si>
  <si>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</si>
  <si>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</si>
  <si>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</si>
  <si>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</si>
  <si>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</si>
  <si>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</si>
  <si>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</si>
  <si>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</si>
  <si>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</si>
  <si>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</si>
  <si>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</si>
  <si>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</si>
  <si>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</si>
  <si>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</si>
  <si>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</si>
  <si>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</si>
  <si>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</si>
  <si>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</si>
  <si>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</si>
  <si>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</si>
  <si>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</si>
  <si>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</si>
  <si>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</si>
  <si>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</si>
  <si>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</si>
  <si>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</si>
  <si>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</si>
  <si>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</si>
  <si>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</si>
  <si>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</si>
  <si>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</si>
  <si>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</si>
  <si>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</si>
  <si>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</si>
  <si>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</si>
  <si>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</si>
  <si>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</si>
  <si>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</si>
  <si>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</si>
  <si>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</si>
  <si>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</si>
  <si>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</si>
  <si>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</si>
  <si>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</si>
  <si>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</si>
  <si>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</si>
  <si>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</si>
  <si>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</si>
  <si>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</si>
  <si>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</si>
  <si>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</si>
  <si>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</si>
  <si>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</si>
  <si>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</si>
  <si>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</si>
  <si>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</si>
  <si>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</si>
  <si>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</si>
  <si>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</si>
  <si>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</si>
  <si>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</si>
  <si>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</si>
  <si>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</si>
  <si>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</si>
  <si>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</si>
  <si>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</si>
  <si>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</si>
  <si>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</si>
  <si>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</si>
  <si>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</si>
  <si>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</si>
  <si>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</si>
  <si>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</si>
  <si>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</si>
  <si>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</si>
  <si>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</si>
  <si>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</si>
  <si>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</si>
  <si>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</si>
  <si>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</si>
  <si>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</si>
  <si>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</si>
  <si>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</si>
  <si>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</si>
  <si>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</si>
  <si>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</si>
  <si>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</si>
  <si>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</si>
  <si>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</si>
  <si>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</si>
  <si>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</si>
  <si>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</si>
  <si>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</si>
  <si>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</si>
  <si>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</si>
  <si>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</si>
  <si>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</si>
  <si>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</si>
  <si>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</si>
  <si>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</si>
  <si>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</si>
  <si>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</si>
  <si>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</si>
  <si>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</si>
  <si>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</si>
  <si>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</si>
  <si>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</si>
  <si>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</si>
  <si>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</si>
  <si>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</si>
  <si>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</si>
  <si>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</si>
  <si>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</si>
  <si>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</si>
  <si>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</si>
  <si>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</si>
  <si>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</si>
  <si>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</si>
  <si>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</si>
  <si>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</si>
  <si>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</si>
  <si>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</si>
  <si>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</si>
  <si>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</si>
  <si>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</si>
  <si>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</si>
  <si>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</si>
  <si>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</si>
  <si>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</si>
  <si>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</si>
  <si>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</si>
  <si>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</si>
  <si>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</si>
  <si>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</si>
  <si>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</si>
  <si>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</si>
  <si>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</si>
  <si>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</si>
  <si>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</si>
  <si>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</si>
  <si>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</si>
  <si>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</si>
  <si>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</si>
  <si>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</si>
  <si>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</si>
  <si>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</si>
  <si>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</si>
  <si>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</si>
  <si>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</si>
  <si>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</si>
  <si>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</si>
  <si>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</si>
  <si>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</si>
  <si>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</si>
  <si>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</si>
  <si>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</si>
  <si>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</si>
  <si>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</si>
  <si>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</si>
  <si>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</si>
  <si>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</si>
  <si>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</si>
  <si>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</si>
  <si>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</si>
  <si>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</si>
  <si>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</si>
  <si>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</si>
  <si>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</si>
  <si>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</si>
  <si>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</si>
  <si>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</si>
  <si>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</si>
  <si>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</si>
  <si>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</si>
  <si>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</si>
  <si>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</si>
  <si>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</si>
  <si>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</si>
  <si>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</si>
  <si>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</si>
  <si>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</si>
  <si>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</si>
  <si>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</si>
  <si>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</si>
  <si>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</si>
  <si>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</si>
  <si>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</si>
  <si>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</si>
  <si>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</si>
  <si>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</si>
  <si>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</si>
  <si>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</si>
  <si>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</si>
  <si>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</si>
  <si>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</si>
  <si>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</si>
  <si>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</si>
  <si>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</si>
  <si>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</si>
  <si>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</si>
  <si>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</si>
  <si>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</si>
  <si>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</si>
  <si>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</si>
  <si>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</si>
  <si>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</si>
  <si>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</si>
  <si>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</si>
  <si>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</si>
  <si>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</si>
  <si>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</si>
  <si>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</si>
  <si>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</si>
  <si>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</si>
  <si>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</si>
  <si>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</si>
  <si>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</si>
  <si>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</si>
  <si>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</si>
  <si>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</si>
  <si>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</si>
  <si>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</si>
  <si>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</si>
  <si>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</si>
  <si>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</si>
  <si>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</si>
  <si>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</si>
  <si>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</si>
  <si>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</si>
  <si>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</si>
  <si>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</si>
  <si>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</si>
  <si>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</si>
  <si>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</si>
  <si>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</si>
  <si>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</si>
  <si>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</si>
  <si>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</si>
  <si>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</si>
  <si>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</si>
  <si>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</si>
  <si>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</si>
  <si>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</si>
  <si>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</si>
  <si>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</si>
  <si>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</si>
  <si>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</si>
  <si>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</si>
  <si>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</si>
  <si>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</si>
  <si>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</si>
  <si>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</si>
  <si>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</si>
  <si>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</si>
  <si>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</si>
  <si>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</si>
  <si>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</si>
  <si>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</si>
  <si>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</si>
  <si>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</si>
  <si>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</si>
  <si>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</si>
  <si>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</si>
  <si>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</si>
  <si>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</si>
  <si>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</si>
  <si>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</si>
  <si>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</si>
  <si>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</si>
  <si>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</si>
  <si>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</si>
  <si>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</si>
  <si>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</si>
  <si>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</si>
  <si>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</si>
  <si>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</si>
  <si>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</si>
  <si>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</si>
  <si>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</si>
  <si>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</si>
  <si>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</si>
  <si>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</si>
  <si>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</si>
  <si>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</si>
  <si>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</si>
  <si>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</si>
  <si>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</si>
  <si>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</si>
  <si>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</si>
  <si>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</si>
  <si>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</si>
  <si>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</si>
  <si>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</si>
  <si>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</si>
  <si>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</si>
  <si>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</si>
  <si>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</si>
  <si>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</si>
  <si>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</si>
  <si>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</si>
  <si>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</si>
  <si>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</si>
  <si>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</si>
  <si>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</si>
  <si>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</si>
  <si>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</si>
  <si>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</si>
  <si>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</si>
  <si>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</si>
  <si>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</si>
  <si>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</si>
  <si>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</si>
  <si>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</si>
  <si>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</si>
  <si>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</si>
  <si>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</si>
  <si>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</si>
  <si>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</si>
  <si>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</si>
  <si>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</si>
  <si>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</si>
  <si>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</si>
  <si>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</si>
  <si>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</si>
  <si>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</si>
  <si>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</si>
  <si>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</si>
  <si>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</si>
  <si>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</si>
  <si>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</si>
  <si>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</si>
  <si>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</si>
  <si>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</si>
  <si>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</si>
  <si>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</si>
  <si>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</si>
  <si>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</si>
  <si>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</si>
  <si>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</si>
  <si>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</si>
  <si>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</si>
  <si>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</si>
  <si>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</si>
  <si>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</si>
  <si>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</si>
  <si>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</si>
  <si>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</si>
  <si>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</si>
  <si>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</si>
  <si>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</si>
  <si>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</si>
  <si>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</si>
  <si>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</si>
  <si>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</si>
  <si>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</si>
  <si>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</si>
  <si>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</si>
  <si>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</si>
  <si>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</si>
  <si>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</si>
  <si>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</si>
  <si>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</si>
  <si>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</si>
  <si>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</si>
  <si>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</si>
  <si>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</si>
  <si>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</si>
  <si>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</si>
  <si>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</si>
  <si>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</si>
  <si>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</si>
  <si>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</si>
  <si>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</si>
  <si>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</si>
  <si>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</si>
  <si>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</si>
  <si>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</si>
  <si>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</si>
  <si>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</si>
  <si>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</si>
  <si>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</si>
  <si>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</si>
  <si>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</si>
  <si>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</si>
  <si>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</si>
  <si>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</si>
  <si>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</si>
  <si>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</si>
  <si>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</si>
  <si>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</si>
  <si>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</si>
  <si>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</si>
  <si>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</si>
  <si>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</si>
  <si>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</si>
  <si>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</si>
  <si>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</si>
  <si>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</si>
  <si>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</si>
  <si>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</si>
  <si>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</si>
  <si>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</si>
  <si>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</si>
  <si>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</si>
  <si>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</si>
  <si>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</si>
  <si>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</si>
  <si>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</si>
  <si>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</si>
  <si>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</si>
  <si>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</si>
  <si>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</si>
  <si>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</si>
  <si>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</si>
  <si>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</si>
  <si>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</si>
  <si>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</si>
  <si>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</si>
  <si>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</si>
  <si>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</si>
  <si>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</si>
  <si>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</si>
  <si>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</si>
  <si>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</si>
  <si>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</si>
  <si>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</si>
  <si>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</si>
  <si>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</si>
  <si>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</si>
  <si>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</si>
  <si>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</si>
  <si>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</si>
  <si>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</si>
  <si>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</si>
  <si>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</si>
  <si>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</si>
  <si>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</si>
  <si>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</si>
  <si>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</si>
  <si>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</si>
  <si>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</si>
  <si>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</si>
  <si>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</si>
  <si>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</si>
  <si>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</si>
  <si>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</si>
  <si>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</si>
  <si>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</si>
  <si>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</si>
  <si>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</si>
  <si>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</si>
  <si>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</si>
  <si>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</si>
  <si>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</si>
  <si>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</si>
  <si>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</si>
  <si>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</si>
  <si>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</si>
  <si>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</si>
  <si>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</si>
  <si>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</si>
  <si>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</si>
  <si>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</si>
  <si>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</si>
  <si>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</si>
  <si>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</si>
  <si>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</si>
  <si>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</si>
  <si>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</si>
  <si>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</si>
  <si>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</si>
  <si>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</si>
  <si>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</si>
  <si>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</si>
  <si>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</si>
  <si>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</si>
  <si>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</si>
  <si>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</si>
  <si>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</si>
  <si>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</si>
  <si>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</si>
  <si>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</si>
  <si>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</si>
  <si>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</si>
  <si>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</si>
  <si>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</si>
  <si>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</si>
  <si>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</si>
  <si>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</si>
  <si>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</si>
  <si>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</si>
  <si>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</si>
  <si>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</si>
  <si>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</si>
  <si>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</si>
  <si>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</si>
  <si>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</si>
  <si>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</si>
  <si>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</si>
  <si>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</si>
  <si>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</si>
  <si>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</si>
  <si>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</si>
  <si>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</si>
  <si>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</si>
  <si>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</si>
  <si>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</si>
  <si>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</si>
  <si>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</si>
  <si>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</si>
  <si>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</si>
  <si>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</si>
  <si>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</si>
  <si>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</si>
  <si>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</si>
  <si>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</si>
  <si>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</si>
  <si>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</si>
  <si>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</si>
  <si>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</si>
  <si>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</si>
  <si>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</si>
  <si>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</si>
  <si>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</si>
  <si>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</si>
  <si>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</si>
  <si>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</si>
  <si>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</si>
  <si>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</si>
  <si>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</si>
  <si>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</si>
  <si>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</si>
  <si>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</si>
  <si>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</si>
  <si>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</si>
  <si>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</si>
  <si>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</si>
  <si>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</si>
  <si>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</si>
  <si>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</si>
  <si>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</si>
  <si>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</si>
  <si>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</si>
  <si>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</si>
  <si>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</si>
  <si>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</si>
  <si>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</si>
  <si>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</si>
  <si>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</si>
  <si>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</si>
  <si>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</si>
  <si>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</si>
  <si>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</si>
  <si>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</si>
  <si>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</si>
  <si>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</si>
  <si>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</si>
  <si>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</si>
  <si>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</si>
  <si>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</si>
  <si>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</si>
  <si>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</si>
  <si>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</si>
  <si>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</si>
  <si>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</si>
  <si>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</si>
  <si>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</si>
  <si>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</si>
  <si>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</si>
  <si>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</si>
  <si>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</si>
  <si>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</si>
  <si>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</si>
  <si>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</si>
  <si>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</si>
  <si>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</si>
  <si>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</si>
  <si>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</si>
  <si>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</si>
  <si>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</si>
  <si>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</si>
  <si>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</si>
  <si>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</si>
  <si>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</si>
  <si>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</si>
  <si>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</si>
  <si>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</si>
  <si>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</si>
  <si>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</si>
  <si>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</si>
  <si>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</si>
  <si>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</si>
  <si>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</si>
  <si>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</si>
  <si>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</si>
  <si>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</si>
  <si>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</si>
  <si>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</si>
  <si>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</si>
  <si>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</si>
  <si>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</si>
  <si>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</si>
  <si>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</si>
  <si>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</si>
  <si>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</si>
  <si>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</si>
  <si>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</si>
  <si>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</si>
  <si>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</si>
  <si>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</si>
  <si>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</si>
  <si>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</si>
  <si>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</si>
  <si>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</si>
  <si>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</si>
  <si>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</si>
  <si>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</si>
  <si>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</si>
  <si>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</si>
  <si>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</si>
  <si>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</si>
  <si>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</si>
  <si>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</si>
  <si>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</si>
  <si>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</si>
  <si>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</si>
  <si>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</si>
  <si>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</si>
  <si>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</si>
  <si>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</si>
  <si>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</si>
  <si>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</si>
  <si>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</si>
  <si>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</si>
  <si>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</si>
  <si>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</si>
  <si>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</si>
  <si>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</si>
  <si>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</si>
  <si>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</si>
  <si>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</si>
  <si>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</si>
  <si>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</si>
  <si>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</si>
  <si>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</si>
  <si>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</si>
  <si>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</si>
  <si>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</si>
  <si>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</si>
  <si>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</si>
  <si>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</si>
  <si>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</si>
  <si>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</si>
  <si>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</si>
  <si>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</si>
  <si>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</si>
  <si>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</si>
  <si>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</si>
  <si>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</si>
  <si>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</si>
  <si>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</si>
  <si>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</si>
  <si>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</si>
  <si>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</si>
  <si>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</si>
  <si>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</si>
  <si>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</si>
  <si>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</si>
  <si>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</si>
  <si>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</si>
  <si>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</si>
  <si>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</si>
  <si>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</si>
  <si>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</si>
  <si>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</si>
  <si>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</si>
  <si>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</si>
  <si>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</si>
  <si>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</si>
  <si>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</si>
  <si>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</si>
  <si>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</si>
  <si>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</si>
  <si>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</si>
  <si>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</si>
  <si>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</si>
  <si>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</si>
  <si>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</si>
  <si>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</si>
  <si>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</si>
  <si>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</si>
  <si>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</si>
  <si>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</si>
  <si>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</si>
  <si>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</si>
  <si>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</si>
  <si>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</si>
  <si>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</si>
  <si>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</si>
  <si>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</si>
  <si>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</si>
  <si>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</si>
  <si>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</si>
  <si>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</si>
  <si>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</si>
  <si>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</si>
  <si>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</si>
  <si>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</si>
  <si>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</si>
  <si>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</si>
  <si>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</si>
  <si>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</si>
  <si>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</si>
  <si>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</si>
  <si>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</si>
  <si>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</si>
  <si>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</si>
  <si>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</si>
  <si>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</si>
  <si>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</si>
  <si>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</si>
  <si>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</si>
  <si>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</si>
  <si>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</si>
  <si>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</si>
  <si>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</si>
  <si>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</si>
  <si>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</si>
  <si>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</si>
  <si>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</si>
  <si>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</si>
  <si>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</si>
  <si>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</si>
  <si>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</si>
  <si>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</si>
  <si>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</si>
  <si>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</si>
  <si>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</si>
  <si>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</si>
  <si>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</si>
  <si>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</si>
  <si>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</si>
  <si>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</si>
  <si>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</si>
  <si>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</si>
  <si>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</si>
  <si>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</si>
  <si>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</si>
  <si>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</si>
  <si>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</si>
  <si>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</si>
  <si>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</si>
  <si>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</si>
  <si>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</si>
  <si>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</si>
  <si>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</si>
  <si>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</si>
  <si>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</si>
  <si>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</si>
  <si>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</si>
  <si>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</si>
  <si>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</si>
  <si>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</si>
  <si>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</si>
  <si>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</si>
  <si>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</si>
  <si>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</si>
  <si>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</si>
  <si>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</si>
  <si>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</si>
  <si>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</si>
  <si>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</si>
  <si>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</si>
  <si>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</si>
  <si>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</si>
  <si>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</si>
  <si>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</si>
  <si>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</si>
  <si>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</si>
  <si>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</si>
  <si>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</si>
  <si>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</si>
  <si>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</si>
  <si>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</si>
  <si>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</si>
  <si>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</si>
  <si>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</si>
  <si>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</si>
  <si>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</si>
  <si>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</si>
  <si>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</si>
  <si>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</si>
  <si>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</si>
  <si>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</si>
  <si>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</si>
  <si>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</si>
  <si>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</si>
  <si>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</si>
  <si>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</si>
  <si>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</si>
  <si>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</si>
  <si>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</si>
  <si>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</si>
  <si>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</si>
  <si>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</si>
  <si>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</si>
  <si>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</si>
  <si>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</si>
  <si>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</si>
  <si>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</si>
  <si>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</si>
  <si>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</si>
  <si>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</si>
  <si>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</si>
  <si>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</si>
  <si>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</si>
  <si>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</si>
  <si>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</si>
  <si>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</si>
  <si>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</si>
  <si>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</si>
  <si>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</si>
  <si>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</si>
  <si>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</si>
  <si>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</si>
  <si>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</si>
  <si>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</si>
  <si>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</si>
  <si>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</si>
  <si>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</si>
  <si>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</si>
  <si>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</si>
  <si>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</si>
  <si>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</si>
  <si>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</si>
  <si>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</si>
  <si>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</si>
  <si>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</si>
  <si>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</si>
  <si>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</si>
  <si>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</si>
  <si>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</si>
  <si>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</si>
  <si>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</si>
  <si>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</si>
  <si>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</si>
  <si>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</si>
  <si>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</si>
  <si>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</si>
  <si>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</si>
  <si>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</si>
  <si>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</si>
  <si>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</si>
  <si>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</si>
  <si>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</si>
  <si>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</si>
  <si>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</si>
  <si>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</si>
  <si>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</si>
  <si>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</si>
  <si>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</si>
  <si>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</si>
  <si>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</si>
  <si>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</si>
  <si>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</si>
  <si>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</si>
  <si>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</si>
  <si>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</si>
  <si>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</si>
  <si>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</si>
  <si>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</si>
  <si>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</si>
  <si>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</si>
  <si>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</si>
  <si>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</si>
  <si>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</si>
  <si>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</si>
  <si>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</si>
  <si>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</si>
  <si>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</si>
  <si>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</si>
  <si>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</si>
  <si>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</si>
  <si>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</si>
  <si>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</si>
  <si>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</si>
  <si>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</si>
  <si>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</si>
  <si>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</si>
  <si>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</si>
  <si>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</si>
  <si>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</si>
  <si>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</si>
  <si>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</si>
  <si>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</si>
  <si>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</si>
  <si>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</si>
  <si>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</si>
  <si>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</si>
  <si>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</si>
  <si>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</si>
  <si>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</si>
  <si>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</si>
  <si>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</si>
  <si>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</si>
  <si>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</si>
  <si>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</si>
  <si>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</si>
  <si>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</si>
  <si>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</si>
  <si>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</si>
  <si>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</si>
  <si>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</si>
  <si>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</si>
  <si>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</si>
  <si>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</si>
  <si>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</si>
  <si>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</si>
  <si>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</si>
  <si>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</si>
  <si>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</si>
  <si>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</si>
  <si>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</si>
  <si>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</si>
  <si>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</si>
  <si>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</si>
  <si>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</si>
  <si>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</si>
  <si>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</si>
  <si>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</si>
  <si>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</si>
  <si>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</si>
  <si>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</si>
  <si>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</si>
  <si>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</si>
  <si>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</si>
  <si>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</si>
  <si>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</si>
  <si>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</si>
  <si>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</si>
  <si>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</si>
  <si>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</si>
  <si>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</si>
  <si>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</si>
  <si>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</si>
  <si>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</si>
  <si>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</si>
  <si>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</si>
  <si>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</si>
  <si>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</si>
  <si>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</si>
  <si>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</si>
  <si>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</si>
  <si>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</si>
  <si>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</si>
  <si>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</si>
  <si>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</si>
  <si>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</si>
  <si>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</si>
  <si>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</si>
  <si>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</si>
  <si>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</si>
  <si>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</si>
  <si>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</si>
  <si>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</si>
  <si>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</si>
  <si>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</si>
  <si>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</si>
  <si>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</si>
  <si>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</si>
  <si>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</si>
  <si>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</si>
  <si>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</si>
  <si>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</si>
  <si>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</si>
  <si>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</si>
  <si>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</si>
  <si>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</si>
  <si>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</si>
  <si>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</si>
  <si>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</si>
  <si>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</si>
  <si>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</si>
  <si>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</si>
  <si>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</si>
  <si>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</si>
  <si>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</si>
  <si>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</si>
  <si>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</si>
  <si>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</si>
  <si>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</si>
  <si>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</si>
  <si>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</si>
  <si>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</si>
  <si>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</si>
  <si>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</si>
  <si>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</si>
  <si>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</si>
  <si>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</si>
  <si>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</si>
  <si>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</si>
  <si>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</si>
  <si>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</si>
  <si>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</si>
  <si>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</si>
  <si>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</si>
  <si>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</si>
  <si>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</si>
  <si>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</si>
  <si>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</si>
  <si>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</si>
  <si>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</si>
  <si>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</si>
  <si>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</si>
  <si>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</si>
  <si>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</si>
  <si>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</si>
  <si>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</si>
  <si>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</si>
  <si>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</si>
  <si>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</si>
  <si>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</si>
  <si>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</si>
  <si>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</si>
  <si>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</si>
  <si>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</si>
  <si>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</si>
  <si>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</si>
  <si>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</si>
  <si>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</si>
  <si>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</si>
  <si>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</si>
  <si>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</si>
  <si>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</si>
  <si>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</si>
  <si>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</si>
  <si>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</si>
  <si>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</si>
  <si>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</si>
  <si>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</si>
  <si>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</si>
  <si>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</si>
  <si>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</si>
  <si>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</si>
  <si>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</si>
  <si>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</si>
  <si>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</si>
  <si>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</si>
  <si>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</si>
  <si>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</si>
  <si>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</si>
  <si>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</si>
  <si>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</si>
  <si>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</si>
  <si>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</si>
  <si>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</si>
  <si>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</si>
  <si>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</si>
  <si>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</si>
  <si>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</si>
  <si>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</si>
  <si>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</si>
  <si>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</si>
  <si>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</si>
  <si>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</si>
  <si>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</si>
  <si>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</si>
  <si>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</si>
  <si>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</si>
  <si>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</si>
  <si>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</si>
  <si>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</si>
  <si>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</si>
  <si>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</si>
  <si>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</si>
  <si>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</si>
  <si>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</si>
  <si>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</si>
  <si>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</si>
  <si>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</si>
  <si>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</si>
  <si>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</si>
  <si>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</si>
  <si>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</si>
  <si>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</si>
  <si>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</si>
  <si>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</si>
  <si>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</si>
  <si>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</si>
  <si>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</si>
  <si>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</si>
  <si>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</si>
  <si>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</si>
  <si>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</si>
  <si>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</si>
  <si>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</si>
  <si>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</si>
  <si>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</si>
  <si>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</si>
  <si>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</si>
  <si>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</si>
  <si>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</si>
  <si>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</si>
  <si>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</si>
  <si>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</si>
  <si>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</si>
  <si>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</si>
  <si>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</si>
  <si>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</si>
  <si>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</si>
  <si>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</si>
  <si>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</si>
  <si>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</si>
  <si>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</si>
  <si>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</si>
  <si>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</si>
  <si>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</si>
  <si>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</si>
  <si>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</si>
  <si>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</si>
  <si>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</si>
  <si>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</si>
  <si>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</si>
  <si>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</si>
  <si>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</si>
  <si>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</si>
  <si>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</si>
  <si>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</si>
  <si>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</si>
  <si>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</si>
  <si>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</si>
  <si>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</si>
  <si>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</si>
  <si>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</si>
  <si>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</si>
  <si>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</si>
  <si>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</si>
  <si>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</si>
  <si>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</si>
  <si>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</si>
  <si>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</si>
  <si>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</si>
  <si>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</si>
  <si>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</si>
  <si>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</si>
  <si>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</si>
  <si>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</si>
  <si>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</si>
  <si>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</si>
  <si>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</si>
  <si>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</si>
  <si>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</si>
  <si>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</si>
  <si>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</si>
  <si>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</si>
  <si>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</si>
  <si>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</si>
  <si>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</si>
  <si>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</si>
  <si>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</si>
  <si>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</si>
  <si>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</si>
  <si>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</si>
  <si>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</si>
  <si>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</si>
  <si>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</si>
  <si>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</si>
  <si>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</si>
  <si>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</si>
  <si>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</si>
  <si>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</si>
  <si>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</si>
  <si>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</si>
  <si>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</si>
  <si>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</si>
  <si>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</si>
  <si>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</si>
  <si>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</si>
  <si>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</si>
  <si>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</si>
  <si>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</si>
  <si>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</si>
  <si>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</si>
  <si>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</si>
  <si>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</si>
  <si>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</si>
  <si>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</si>
  <si>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</si>
  <si>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</si>
  <si>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</si>
  <si>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</si>
  <si>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</si>
  <si>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</si>
  <si>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</si>
  <si>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</si>
  <si>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</si>
  <si>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</si>
  <si>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</si>
  <si>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</si>
  <si>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</si>
  <si>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</si>
  <si>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</si>
  <si>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</si>
  <si>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</si>
  <si>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</si>
  <si>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</si>
  <si>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</si>
  <si>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</si>
  <si>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</si>
  <si>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</si>
  <si>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</si>
  <si>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</si>
  <si>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</si>
  <si>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</si>
  <si>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</si>
  <si>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</si>
  <si>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</si>
  <si>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</si>
  <si>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</si>
  <si>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</si>
  <si>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</si>
  <si>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</si>
  <si>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</si>
  <si>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</si>
  <si>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</si>
  <si>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</si>
  <si>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</si>
  <si>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</si>
  <si>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</si>
  <si>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</si>
  <si>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</si>
  <si>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</si>
  <si>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</si>
  <si>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</si>
  <si>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</si>
  <si>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</si>
  <si>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</si>
  <si>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</si>
  <si>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</si>
  <si>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</si>
  <si>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</si>
  <si>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</si>
  <si>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</si>
  <si>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</si>
  <si>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</si>
  <si>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</si>
  <si>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</si>
  <si>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</si>
  <si>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</si>
  <si>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</si>
  <si>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</si>
  <si>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</si>
  <si>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</si>
  <si>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</si>
  <si>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</si>
  <si>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</si>
  <si>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</si>
  <si>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</si>
  <si>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</si>
  <si>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</si>
  <si>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</si>
  <si>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</si>
  <si>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</si>
  <si>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</si>
  <si>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</si>
  <si>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</si>
  <si>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</si>
  <si>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</si>
  <si>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</si>
  <si>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</si>
  <si>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</si>
  <si>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</si>
  <si>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</si>
  <si>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</si>
  <si>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</si>
  <si>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</si>
  <si>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</si>
  <si>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</si>
  <si>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</si>
  <si>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</si>
  <si>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</si>
  <si>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</si>
  <si>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</si>
  <si>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</si>
  <si>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</si>
  <si>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</si>
  <si>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</si>
  <si>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</si>
  <si>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</si>
  <si>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</si>
  <si>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</si>
  <si>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</si>
  <si>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</si>
  <si>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</si>
  <si>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</si>
  <si>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</si>
  <si>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</si>
  <si>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</si>
  <si>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</si>
  <si>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</si>
  <si>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</si>
  <si>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</si>
  <si>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</si>
  <si>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</si>
  <si>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</si>
  <si>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</si>
  <si>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</si>
  <si>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</si>
  <si>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</si>
  <si>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</si>
  <si>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</si>
  <si>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</si>
  <si>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</si>
  <si>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</si>
  <si>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</si>
  <si>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</si>
  <si>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</si>
  <si>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</si>
  <si>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</si>
  <si>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</si>
  <si>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</si>
  <si>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</si>
  <si>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</si>
  <si>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</si>
  <si>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</si>
  <si>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</si>
  <si>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</si>
  <si>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</si>
  <si>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</si>
  <si>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</si>
  <si>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</si>
  <si>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</si>
  <si>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</si>
  <si>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</si>
  <si>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</si>
  <si>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</si>
  <si>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</si>
  <si>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</si>
  <si>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</si>
  <si>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</si>
  <si>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</si>
  <si>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</si>
  <si>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</si>
  <si>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</si>
  <si>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</si>
  <si>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</si>
  <si>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</si>
  <si>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</si>
  <si>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</si>
  <si>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</si>
  <si>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</si>
  <si>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</si>
  <si>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</si>
  <si>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</si>
  <si>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</si>
  <si>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</si>
  <si>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</si>
  <si>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</si>
  <si>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</si>
  <si>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</si>
  <si>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</si>
  <si>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</si>
  <si>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</si>
  <si>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</si>
  <si>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</si>
  <si>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</si>
  <si>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</si>
  <si>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</si>
  <si>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</si>
  <si>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</si>
  <si>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</si>
  <si>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</si>
  <si>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</si>
  <si>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</si>
  <si>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</si>
  <si>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</si>
  <si>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</si>
  <si>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</si>
  <si>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</si>
  <si>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</si>
  <si>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</si>
  <si>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</si>
  <si>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</si>
  <si>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</si>
  <si>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</si>
  <si>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</si>
  <si>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</si>
  <si>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</si>
  <si>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</si>
  <si>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</si>
  <si>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</si>
  <si>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</si>
  <si>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</si>
  <si>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</si>
  <si>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</si>
  <si>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</si>
  <si>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</si>
  <si>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</si>
  <si>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</si>
  <si>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</si>
  <si>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</si>
  <si>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</si>
  <si>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</si>
  <si>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</si>
  <si>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</si>
  <si>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</si>
  <si>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</si>
  <si>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</si>
  <si>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</si>
  <si>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</si>
  <si>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</si>
  <si>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</si>
  <si>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</si>
  <si>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</si>
  <si>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</si>
  <si>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</si>
  <si>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</si>
  <si>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</si>
  <si>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</si>
  <si>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</si>
  <si>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</si>
  <si>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</si>
  <si>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</si>
  <si>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</si>
  <si>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</si>
  <si>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</si>
  <si>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</si>
  <si>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</si>
  <si>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</si>
  <si>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</si>
  <si>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</si>
  <si>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</si>
  <si>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</si>
  <si>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</si>
  <si>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</si>
  <si>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</si>
  <si>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</si>
  <si>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</si>
  <si>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</si>
  <si>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</si>
  <si>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</si>
  <si>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</si>
  <si>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</si>
  <si>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</si>
  <si>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</si>
  <si>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</si>
  <si>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</si>
  <si>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</si>
  <si>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</si>
  <si>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</si>
  <si>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</si>
  <si>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</si>
  <si>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</si>
  <si>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</si>
  <si>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</si>
  <si>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</si>
  <si>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</si>
  <si>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</si>
  <si>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</si>
  <si>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</si>
  <si>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</si>
  <si>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</si>
  <si>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</si>
  <si>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</si>
  <si>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</si>
  <si>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</si>
  <si>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</si>
  <si>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</si>
  <si>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</si>
  <si>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</si>
  <si>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</si>
  <si>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</si>
  <si>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</si>
  <si>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</si>
  <si>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</si>
  <si>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</si>
  <si>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</si>
  <si>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</si>
  <si>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</si>
  <si>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</si>
  <si>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</si>
  <si>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</si>
  <si>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</si>
  <si>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</si>
  <si>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</si>
  <si>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</si>
  <si>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</si>
  <si>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</si>
  <si>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</si>
  <si>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</si>
  <si>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</si>
  <si>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</si>
  <si>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</si>
  <si>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</si>
  <si>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</si>
  <si>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</si>
  <si>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</si>
  <si>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</si>
  <si>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</si>
  <si>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</si>
  <si>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</si>
  <si>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</si>
  <si>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</si>
  <si>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</si>
  <si>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</si>
  <si>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</si>
  <si>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</si>
  <si>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</si>
  <si>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</si>
  <si>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</si>
  <si>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</si>
  <si>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</si>
  <si>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</si>
  <si>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</si>
  <si>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</si>
  <si>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</si>
  <si>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</si>
  <si>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</si>
  <si>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</si>
  <si>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</si>
  <si>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</si>
  <si>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</si>
  <si>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</si>
  <si>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</si>
  <si>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</si>
  <si>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</si>
  <si>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</si>
  <si>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</si>
  <si>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</si>
  <si>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</si>
  <si>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</si>
  <si>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</si>
  <si>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</si>
  <si>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</si>
  <si>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</si>
  <si>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</si>
  <si>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</si>
  <si>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</si>
  <si>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</si>
  <si>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</si>
  <si>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</si>
  <si>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</si>
  <si>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</si>
  <si>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</si>
  <si>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</si>
  <si>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</si>
  <si>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</si>
  <si>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</si>
  <si>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</si>
  <si>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</si>
  <si>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</si>
  <si>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</si>
  <si>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</si>
  <si>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</si>
  <si>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</si>
  <si>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</si>
  <si>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</si>
  <si>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</si>
  <si>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</si>
  <si>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</si>
  <si>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</si>
  <si>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</si>
  <si>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</si>
  <si>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</si>
  <si>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</si>
  <si>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</si>
  <si>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</si>
  <si>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</si>
  <si>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</si>
  <si>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</si>
  <si>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</si>
  <si>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</si>
  <si>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</si>
  <si>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</si>
  <si>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</si>
  <si>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</si>
  <si>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</si>
  <si>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</si>
  <si>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</si>
  <si>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</si>
  <si>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</si>
  <si>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</si>
  <si>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</si>
  <si>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</si>
  <si>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</si>
  <si>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</si>
  <si>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</si>
  <si>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</si>
  <si>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</si>
  <si>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</si>
  <si>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</si>
  <si>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</si>
  <si>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</si>
  <si>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</si>
  <si>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</si>
  <si>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</si>
  <si>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</si>
  <si>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</si>
  <si>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</si>
  <si>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</si>
  <si>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</si>
  <si>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</si>
  <si>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</si>
  <si>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</si>
  <si>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</si>
  <si>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</si>
  <si>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</si>
  <si>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</si>
  <si>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</si>
  <si>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</si>
  <si>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</si>
  <si>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</si>
  <si>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</si>
  <si>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</si>
  <si>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</si>
  <si>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</si>
  <si>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</si>
  <si>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</si>
  <si>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</si>
  <si>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</si>
  <si>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</si>
  <si>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</si>
  <si>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</si>
  <si>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</si>
  <si>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</si>
  <si>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</si>
  <si>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</si>
  <si>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</si>
  <si>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</si>
  <si>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</si>
  <si>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</si>
  <si>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</si>
  <si>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</si>
  <si>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</si>
  <si>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</si>
  <si>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</si>
  <si>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</si>
  <si>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</si>
  <si>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</si>
  <si>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</si>
  <si>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</si>
  <si>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</si>
  <si>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</si>
  <si>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</si>
  <si>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</si>
  <si>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</si>
  <si>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</si>
  <si>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</si>
  <si>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</si>
  <si>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</si>
  <si>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</si>
  <si>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</si>
  <si>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</si>
  <si>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</si>
  <si>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</si>
  <si>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</si>
  <si>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</si>
  <si>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</si>
  <si>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</si>
  <si>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</si>
  <si>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</si>
  <si>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</si>
  <si>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</si>
  <si>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</si>
  <si>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</si>
  <si>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</si>
  <si>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</si>
  <si>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</si>
  <si>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</si>
  <si>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</si>
  <si>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</si>
  <si>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</si>
  <si>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</si>
  <si>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</si>
  <si>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</si>
  <si>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</si>
  <si>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</si>
  <si>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</si>
  <si>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</si>
  <si>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</si>
  <si>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</si>
  <si>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</si>
  <si>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</si>
  <si>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</si>
  <si>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</si>
  <si>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</si>
  <si>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</si>
  <si>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</si>
  <si>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</si>
  <si>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</si>
  <si>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</si>
  <si>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</si>
  <si>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</si>
  <si>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</si>
  <si>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</si>
  <si>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</si>
  <si>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</si>
  <si>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</si>
  <si>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</si>
  <si>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</si>
  <si>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</si>
  <si>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</si>
  <si>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</si>
  <si>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</si>
  <si>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</si>
  <si>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</si>
  <si>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</si>
  <si>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</si>
  <si>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</si>
  <si>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</si>
  <si>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</si>
  <si>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</si>
  <si>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</si>
  <si>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</si>
  <si>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</si>
  <si>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</si>
  <si>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</si>
  <si>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</si>
  <si>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</si>
  <si>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</si>
  <si>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</si>
  <si>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</si>
  <si>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</si>
  <si>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</si>
  <si>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</si>
  <si>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</si>
  <si>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</si>
  <si>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</si>
  <si>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</si>
  <si>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</si>
  <si>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</si>
  <si>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</si>
  <si>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</si>
  <si>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</si>
  <si>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</si>
  <si>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</si>
  <si>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</si>
  <si>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</si>
  <si>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</si>
  <si>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</si>
  <si>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</si>
  <si>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</si>
  <si>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</si>
  <si>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</si>
  <si>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</si>
  <si>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</si>
  <si>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</si>
  <si>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</si>
  <si>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</si>
  <si>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</si>
  <si>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</si>
  <si>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</si>
  <si>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</si>
  <si>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</si>
  <si>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</si>
  <si>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</si>
  <si>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</si>
  <si>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</si>
  <si>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</si>
  <si>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</si>
  <si>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</si>
  <si>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</si>
  <si>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</si>
  <si>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</si>
  <si>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</si>
  <si>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</si>
  <si>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</si>
  <si>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</si>
  <si>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</si>
  <si>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</si>
  <si>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</si>
  <si>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</si>
  <si>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</si>
  <si>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</si>
  <si>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</si>
  <si>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</si>
  <si>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</si>
  <si>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</si>
  <si>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</si>
  <si>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</si>
  <si>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</si>
  <si>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</si>
  <si>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</si>
  <si>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</si>
  <si>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</si>
  <si>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</si>
  <si>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</si>
  <si>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</si>
  <si>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</si>
  <si>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</si>
  <si>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</si>
  <si>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</si>
  <si>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</si>
  <si>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</si>
  <si>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</si>
  <si>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</si>
  <si>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</si>
  <si>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</si>
  <si>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</si>
  <si>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</si>
  <si>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</si>
  <si>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</si>
  <si>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</si>
  <si>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</si>
  <si>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</si>
  <si>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</si>
  <si>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</si>
  <si>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</si>
  <si>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</si>
  <si>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</si>
  <si>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</si>
  <si>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</si>
  <si>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</si>
  <si>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</si>
  <si>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</si>
  <si>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</si>
  <si>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</si>
  <si>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</si>
  <si>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</si>
  <si>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</si>
  <si>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</si>
  <si>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</si>
  <si>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</si>
  <si>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</si>
  <si>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</si>
  <si>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</si>
  <si>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</si>
  <si>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</si>
  <si>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</si>
  <si>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</si>
  <si>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</si>
  <si>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</si>
  <si>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</si>
  <si>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</si>
  <si>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</si>
  <si>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</si>
  <si>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</si>
  <si>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</si>
  <si>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</si>
  <si>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</si>
  <si>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</si>
  <si>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</si>
  <si>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</si>
  <si>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</si>
  <si>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</si>
  <si>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</si>
  <si>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</si>
  <si>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</si>
  <si>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</si>
  <si>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</si>
  <si>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</si>
  <si>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</si>
  <si>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</si>
  <si>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</si>
  <si>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</si>
  <si>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</si>
  <si>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</si>
  <si>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</si>
  <si>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</si>
  <si>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</si>
  <si>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</si>
  <si>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</si>
  <si>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</si>
  <si>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</si>
  <si>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</si>
  <si>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</si>
  <si>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</si>
  <si>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</si>
  <si>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</si>
  <si>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</si>
  <si>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</si>
  <si>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</si>
  <si>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</si>
  <si>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</si>
  <si>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</si>
  <si>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</si>
  <si>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</si>
  <si>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</si>
  <si>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</si>
  <si>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</si>
  <si>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</si>
  <si>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</si>
  <si>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</si>
  <si>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</si>
  <si>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</si>
  <si>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</si>
  <si>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</si>
  <si>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</si>
  <si>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</si>
  <si>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</si>
  <si>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</si>
  <si>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</si>
  <si>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</si>
  <si>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</si>
  <si>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</si>
  <si>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</si>
  <si>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</si>
  <si>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</si>
  <si>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</si>
  <si>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</si>
  <si>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</si>
  <si>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</si>
  <si>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</si>
  <si>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</si>
  <si>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</si>
  <si>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</si>
  <si>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</si>
  <si>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</si>
  <si>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</si>
  <si>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</si>
  <si>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</si>
  <si>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</si>
  <si>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</si>
  <si>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</si>
  <si>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</si>
  <si>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</si>
  <si>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</si>
  <si>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</si>
  <si>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</si>
  <si>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</si>
  <si>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</si>
  <si>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</si>
  <si>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</si>
  <si>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</si>
  <si>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</si>
  <si>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</si>
  <si>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</si>
  <si>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</si>
  <si>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</si>
  <si>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</si>
  <si>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</si>
  <si>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</si>
  <si>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</si>
  <si>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</si>
  <si>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</si>
  <si>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</si>
  <si>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</si>
  <si>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</si>
  <si>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</si>
  <si>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</si>
  <si>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</si>
  <si>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</si>
  <si>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</si>
  <si>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</si>
  <si>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</si>
  <si>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</si>
  <si>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</si>
  <si>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</si>
  <si>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</si>
  <si>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</si>
  <si>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</si>
  <si>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</si>
  <si>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</si>
  <si>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</si>
  <si>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</si>
  <si>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</si>
  <si>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</si>
  <si>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</si>
  <si>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</si>
  <si>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</si>
  <si>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</si>
  <si>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</si>
  <si>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</si>
  <si>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</si>
  <si>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</si>
  <si>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</si>
  <si>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</si>
  <si>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</si>
  <si>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</si>
  <si>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</si>
  <si>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</si>
  <si>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</si>
  <si>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</si>
  <si>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</si>
  <si>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</si>
  <si>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</si>
  <si>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</si>
  <si>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</si>
  <si>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</si>
  <si>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</si>
  <si>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</si>
  <si>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</si>
  <si>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</si>
  <si>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</si>
  <si>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</si>
  <si>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</si>
  <si>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</si>
  <si>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</si>
  <si>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</si>
  <si>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</si>
  <si>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</si>
  <si>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</si>
  <si>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</si>
  <si>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</si>
  <si>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</si>
  <si>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</si>
  <si>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</si>
  <si>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</si>
  <si>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</si>
  <si>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</si>
  <si>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</si>
  <si>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</si>
  <si>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</si>
  <si>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</si>
  <si>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</si>
  <si>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</si>
  <si>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</si>
  <si>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</si>
  <si>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</si>
  <si>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</si>
  <si>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</si>
  <si>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</si>
  <si>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</si>
  <si>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</si>
  <si>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</si>
  <si>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</si>
  <si>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</si>
  <si>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</si>
  <si>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</si>
  <si>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</si>
  <si>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</si>
  <si>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</si>
  <si>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</si>
  <si>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</si>
  <si>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</si>
  <si>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</si>
  <si>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</si>
  <si>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</si>
  <si>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</si>
  <si>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</si>
  <si>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</si>
  <si>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</si>
  <si>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</si>
  <si>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</si>
  <si>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</si>
  <si>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</si>
  <si>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</si>
  <si>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</si>
  <si>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</si>
  <si>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</si>
  <si>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</si>
  <si>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</si>
  <si>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</si>
  <si>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</si>
  <si>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</si>
  <si>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</si>
  <si>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</si>
  <si>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</si>
  <si>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</si>
  <si>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</si>
  <si>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</si>
  <si>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</si>
  <si>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</si>
  <si>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</si>
  <si>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</si>
  <si>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</si>
  <si>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</si>
  <si>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</si>
  <si>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</si>
  <si>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</si>
  <si>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</si>
  <si>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</si>
  <si>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</si>
  <si>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</si>
  <si>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</si>
  <si>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</si>
  <si>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</si>
  <si>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</si>
  <si>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</si>
  <si>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</si>
  <si>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</si>
  <si>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</si>
  <si>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</si>
  <si>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</si>
  <si>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</si>
  <si>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</si>
  <si>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</si>
  <si>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</si>
  <si>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</si>
  <si>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</si>
  <si>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</si>
  <si>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</si>
  <si>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</si>
  <si>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</si>
  <si>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</si>
  <si>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</si>
  <si>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</si>
  <si>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</si>
  <si>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</si>
  <si>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</si>
  <si>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</si>
  <si>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</si>
  <si>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</si>
  <si>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</si>
  <si>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</si>
  <si>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</si>
  <si>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</si>
  <si>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</si>
  <si>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</si>
  <si>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</si>
  <si>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</si>
  <si>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</si>
  <si>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</si>
  <si>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</si>
  <si>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</si>
  <si>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</si>
  <si>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</si>
  <si>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</si>
  <si>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</si>
  <si>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</si>
  <si>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</si>
  <si>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</si>
  <si>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</si>
  <si>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</si>
  <si>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</si>
  <si>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</si>
  <si>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</si>
  <si>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</si>
  <si>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</si>
  <si>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</si>
  <si>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</si>
  <si>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</si>
  <si>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</si>
  <si>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</si>
  <si>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</si>
  <si>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</si>
  <si>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</si>
  <si>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</si>
  <si>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</si>
  <si>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</si>
  <si>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</si>
  <si>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</si>
  <si>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</si>
  <si>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</si>
  <si>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</si>
  <si>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</si>
  <si>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</si>
  <si>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</si>
  <si>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</si>
  <si>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</si>
  <si>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</si>
  <si>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</si>
  <si>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</si>
  <si>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</si>
  <si>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</si>
  <si>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</si>
  <si>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</si>
  <si>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</si>
  <si>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</si>
  <si>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</si>
  <si>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</si>
  <si>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</si>
  <si>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</si>
  <si>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</si>
  <si>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</si>
  <si>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</si>
  <si>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</si>
  <si>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</si>
  <si>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</si>
  <si>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</si>
  <si>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</si>
  <si>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</si>
  <si>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</si>
  <si>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</si>
  <si>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</si>
  <si>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</si>
  <si>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</si>
  <si>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</si>
  <si>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</si>
  <si>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</si>
  <si>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</si>
  <si>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</si>
  <si>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</si>
  <si>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</si>
  <si>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</si>
  <si>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</si>
  <si>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</si>
  <si>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</si>
  <si>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</si>
  <si>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</si>
  <si>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</si>
  <si>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</si>
  <si>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</si>
  <si>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</si>
  <si>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</si>
  <si>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</si>
  <si>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</si>
  <si>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</si>
  <si>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</si>
  <si>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</si>
  <si>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</si>
  <si>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</si>
  <si>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</si>
  <si>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</si>
  <si>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</si>
  <si>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</si>
  <si>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</si>
  <si>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</si>
  <si>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</si>
  <si>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</si>
  <si>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</si>
  <si>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</si>
  <si>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</si>
  <si>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</si>
  <si>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</si>
  <si>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</si>
  <si>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</si>
  <si>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</si>
  <si>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</si>
  <si>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</si>
  <si>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</si>
  <si>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</si>
  <si>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</si>
  <si>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</si>
  <si>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</si>
  <si>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</si>
  <si>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</si>
  <si>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</si>
  <si>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</si>
  <si>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</si>
  <si>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</si>
  <si>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</si>
  <si>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</si>
  <si>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</si>
  <si>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</si>
  <si>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</si>
  <si>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</si>
  <si>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</si>
  <si>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</si>
  <si>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</si>
  <si>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</si>
  <si>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</si>
  <si>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</si>
  <si>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</si>
  <si>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</si>
  <si>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</si>
  <si>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</si>
  <si>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</si>
  <si>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</si>
  <si>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</si>
  <si>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</si>
  <si>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</si>
  <si>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</si>
  <si>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</si>
  <si>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</si>
  <si>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</si>
  <si>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</si>
  <si>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</si>
  <si>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</si>
  <si>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</si>
  <si>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</si>
  <si>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</si>
  <si>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</si>
  <si>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</si>
  <si>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</si>
  <si>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</si>
  <si>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</si>
  <si>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</si>
  <si>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</si>
  <si>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</si>
  <si>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</si>
  <si>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</si>
  <si>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</si>
  <si>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</si>
  <si>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</si>
  <si>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</si>
  <si>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</si>
  <si>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</si>
  <si>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</si>
  <si>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</si>
  <si>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</si>
  <si>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</si>
  <si>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</si>
  <si>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</si>
  <si>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</si>
  <si>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</si>
  <si>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</si>
  <si>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</si>
  <si>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</si>
  <si>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</si>
  <si>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</si>
  <si>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</si>
  <si>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</si>
  <si>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</si>
  <si>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</si>
  <si>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</si>
  <si>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</si>
  <si>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</si>
  <si>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</si>
  <si>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</si>
  <si>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</si>
  <si>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</si>
  <si>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</si>
  <si>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</si>
  <si>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</si>
  <si>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</si>
  <si>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</si>
  <si>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</si>
  <si>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</si>
  <si>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</si>
  <si>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</si>
  <si>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</si>
  <si>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</si>
  <si>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</si>
  <si>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</si>
  <si>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</si>
  <si>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</si>
  <si>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</si>
  <si>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</si>
  <si>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</si>
  <si>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</si>
  <si>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</si>
  <si>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</si>
  <si>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</si>
  <si>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</si>
  <si>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</si>
  <si>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</si>
  <si>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</si>
  <si>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</si>
  <si>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</si>
  <si>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</si>
  <si>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</si>
  <si>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</si>
  <si>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</si>
  <si>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</si>
  <si>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</si>
  <si>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</si>
  <si>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</si>
  <si>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</si>
  <si>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</si>
  <si>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</si>
  <si>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</si>
  <si>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</si>
  <si>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</si>
  <si>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</si>
  <si>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</si>
  <si>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</si>
  <si>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</si>
  <si>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</si>
  <si>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</si>
  <si>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</si>
  <si>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</si>
  <si>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</si>
  <si>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</si>
  <si>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</si>
  <si>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</si>
  <si>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</si>
  <si>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</si>
  <si>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</si>
  <si>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</si>
  <si>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</si>
  <si>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</si>
  <si>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</si>
  <si>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</si>
  <si>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</si>
  <si>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</si>
  <si>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</si>
  <si>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</si>
  <si>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</si>
  <si>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</si>
  <si>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</si>
  <si>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</si>
  <si>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</si>
  <si>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</si>
  <si>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</si>
  <si>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</si>
  <si>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</si>
  <si>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</si>
  <si>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</si>
  <si>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</si>
  <si>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</si>
  <si>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</si>
  <si>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</si>
  <si>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</si>
  <si>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</si>
  <si>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</si>
  <si>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</si>
  <si>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</si>
  <si>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</si>
  <si>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</si>
  <si>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</si>
  <si>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</si>
  <si>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</si>
  <si>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</si>
  <si>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</si>
  <si>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</si>
  <si>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</si>
  <si>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</si>
  <si>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</si>
  <si>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</si>
  <si>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</si>
  <si>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</si>
  <si>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</si>
  <si>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</si>
  <si>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</si>
  <si>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</si>
  <si>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</si>
  <si>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</si>
  <si>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</si>
  <si>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</si>
  <si>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</si>
  <si>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</si>
  <si>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</si>
  <si>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</si>
  <si>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</si>
  <si>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</si>
  <si>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</si>
  <si>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</si>
  <si>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</si>
  <si>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</si>
  <si>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</si>
  <si>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</si>
  <si>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</si>
  <si>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</si>
  <si>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</si>
  <si>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</si>
  <si>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</si>
  <si>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</si>
  <si>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</si>
  <si>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</si>
  <si>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</si>
  <si>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</si>
  <si>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</si>
  <si>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</si>
  <si>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</si>
  <si>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</si>
  <si>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</si>
  <si>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</si>
  <si>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</si>
  <si>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</si>
  <si>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</si>
  <si>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</si>
  <si>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</si>
  <si>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</si>
  <si>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</si>
  <si>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</si>
  <si>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</si>
  <si>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</si>
  <si>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</si>
  <si>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</si>
  <si>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</si>
  <si>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</si>
  <si>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</si>
  <si>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</si>
  <si>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</si>
  <si>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</si>
  <si>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</si>
  <si>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</si>
  <si>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</si>
  <si>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</si>
  <si>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</si>
  <si>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</si>
  <si>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</si>
  <si>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</si>
  <si>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</si>
  <si>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</si>
  <si>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</si>
  <si>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</si>
  <si>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</si>
  <si>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</si>
  <si>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</si>
  <si>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</si>
  <si>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</si>
  <si>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</si>
  <si>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</si>
  <si>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</si>
  <si>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</si>
  <si>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</si>
  <si>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</si>
  <si>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</si>
  <si>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</si>
  <si>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</si>
  <si>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</si>
  <si>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</si>
  <si>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</si>
  <si>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</si>
  <si>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</si>
  <si>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</si>
  <si>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</si>
  <si>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</si>
  <si>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</si>
  <si>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</si>
  <si>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</si>
  <si>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</si>
  <si>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</si>
  <si>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</si>
  <si>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</si>
  <si>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</si>
  <si>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</si>
  <si>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</si>
  <si>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</si>
  <si>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</si>
  <si>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</si>
  <si>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</si>
  <si>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</si>
  <si>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</si>
  <si>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</si>
  <si>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</si>
  <si>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</si>
  <si>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</si>
  <si>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</si>
  <si>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</si>
  <si>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</si>
  <si>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</si>
  <si>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</si>
  <si>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</si>
  <si>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</si>
  <si>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</si>
  <si>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</si>
  <si>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</si>
  <si>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</si>
  <si>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</si>
  <si>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</si>
  <si>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</si>
  <si>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</si>
  <si>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</si>
  <si>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</si>
  <si>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</si>
  <si>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</si>
  <si>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</si>
  <si>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</si>
  <si>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</si>
  <si>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</si>
  <si>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</si>
  <si>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</si>
  <si>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</si>
  <si>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</si>
  <si>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</si>
  <si>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</si>
  <si>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</si>
  <si>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</si>
  <si>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</si>
  <si>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</si>
  <si>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</si>
  <si>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</si>
  <si>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</si>
  <si>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</si>
  <si>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</si>
  <si>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</si>
  <si>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</si>
  <si>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</si>
  <si>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</si>
  <si>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</si>
  <si>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</si>
  <si>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</si>
  <si>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</si>
  <si>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</si>
  <si>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</si>
  <si>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</si>
  <si>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</si>
  <si>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</si>
  <si>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</si>
  <si>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</si>
  <si>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</si>
  <si>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</si>
  <si>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</si>
  <si>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</si>
  <si>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</si>
  <si>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</si>
  <si>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</si>
  <si>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</si>
  <si>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</si>
  <si>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</si>
  <si>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</si>
  <si>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</si>
  <si>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</si>
  <si>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</si>
  <si>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</si>
  <si>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</si>
  <si>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</si>
  <si>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</si>
  <si>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</si>
  <si>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</si>
  <si>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</si>
  <si>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</si>
  <si>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</si>
  <si>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</si>
  <si>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</si>
  <si>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</si>
  <si>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</si>
  <si>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</si>
  <si>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</si>
  <si>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</si>
  <si>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</si>
  <si>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</si>
  <si>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</si>
  <si>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</si>
  <si>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</si>
  <si>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</si>
  <si>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</si>
  <si>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</si>
  <si>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</si>
  <si>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</si>
  <si>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</si>
  <si>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</si>
  <si>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</si>
  <si>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</si>
  <si>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</si>
  <si>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</si>
  <si>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</si>
  <si>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</si>
  <si>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</si>
  <si>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</si>
  <si>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</si>
  <si>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</si>
  <si>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</si>
  <si>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</si>
  <si>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</si>
  <si>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</si>
  <si>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</si>
  <si>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</si>
  <si>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</si>
  <si>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</si>
  <si>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</si>
  <si>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</si>
  <si>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</si>
  <si>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</si>
  <si>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</si>
  <si>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</si>
  <si>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</si>
  <si>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</si>
  <si>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</si>
  <si>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</si>
  <si>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</si>
  <si>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</si>
  <si>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</si>
  <si>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</si>
  <si>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</si>
  <si>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</si>
  <si>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</si>
  <si>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</si>
  <si>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</si>
  <si>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</si>
  <si>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</si>
  <si>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</si>
  <si>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</si>
  <si>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</si>
  <si>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</si>
  <si>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</si>
  <si>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</si>
  <si>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</si>
  <si>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</si>
  <si>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</si>
  <si>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</si>
  <si>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</si>
  <si>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</si>
  <si>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</si>
  <si>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</si>
  <si>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</si>
  <si>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</si>
  <si>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</si>
  <si>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</si>
  <si>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</si>
  <si>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</si>
  <si>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</si>
  <si>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</si>
  <si>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</si>
  <si>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</si>
  <si>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</si>
  <si>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</si>
  <si>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</si>
  <si>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</si>
  <si>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</si>
  <si>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</si>
  <si>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</si>
  <si>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</si>
  <si>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</si>
  <si>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</si>
  <si>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</si>
  <si>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</si>
  <si>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</si>
  <si>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</si>
  <si>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</si>
  <si>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</si>
  <si>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</si>
  <si>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</si>
  <si>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</si>
  <si>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</si>
  <si>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</si>
  <si>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</si>
  <si>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</si>
  <si>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</si>
  <si>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</si>
  <si>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</si>
  <si>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</si>
  <si>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</si>
  <si>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</si>
  <si>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</si>
  <si>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</si>
  <si>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</si>
  <si>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</si>
  <si>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</si>
  <si>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</si>
  <si>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</si>
  <si>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</si>
  <si>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</si>
  <si>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</si>
  <si>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</si>
  <si>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</si>
  <si>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</si>
  <si>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</si>
  <si>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</si>
  <si>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</si>
  <si>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</si>
  <si>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</si>
  <si>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</si>
  <si>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</si>
  <si>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</si>
  <si>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</si>
  <si>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</si>
  <si>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</si>
  <si>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</si>
  <si>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</si>
  <si>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</si>
  <si>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</si>
  <si>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</si>
  <si>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</si>
  <si>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</si>
  <si>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</si>
  <si>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</si>
  <si>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</si>
  <si>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</si>
  <si>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</si>
  <si>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</si>
  <si>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</si>
  <si>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</si>
  <si>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</si>
  <si>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</si>
  <si>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</si>
  <si>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</si>
  <si>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</si>
  <si>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</si>
  <si>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</si>
  <si>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</si>
  <si>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</si>
  <si>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</si>
  <si>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</si>
  <si>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</si>
  <si>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</si>
  <si>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</si>
  <si>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</si>
  <si>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</si>
  <si>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</si>
  <si>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</si>
  <si>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</si>
  <si>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</si>
  <si>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</si>
  <si>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</si>
  <si>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</si>
  <si>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</si>
  <si>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</si>
  <si>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</si>
  <si>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</si>
  <si>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</si>
  <si>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</si>
  <si>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</si>
  <si>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</si>
  <si>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</si>
  <si>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</si>
  <si>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</si>
  <si>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</si>
  <si>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</si>
  <si>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</si>
  <si>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</si>
  <si>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</si>
  <si>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</si>
  <si>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</si>
  <si>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</si>
  <si>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</si>
  <si>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</si>
  <si>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</si>
  <si>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</si>
  <si>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</si>
  <si>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</si>
  <si>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</si>
  <si>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</si>
  <si>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</si>
  <si>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</si>
  <si>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</si>
  <si>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</si>
  <si>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</si>
  <si>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</si>
  <si>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</si>
  <si>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</si>
  <si>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</si>
  <si>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</si>
  <si>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</si>
  <si>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</si>
  <si>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</si>
  <si>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</si>
  <si>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</si>
  <si>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</si>
  <si>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</si>
  <si>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</si>
  <si>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</si>
  <si>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</si>
  <si>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</si>
  <si>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</si>
  <si>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</si>
  <si>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</si>
  <si>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</si>
  <si>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</si>
  <si>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</si>
  <si>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</si>
  <si>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</si>
  <si>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</si>
  <si>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</si>
  <si>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</si>
  <si>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</si>
  <si>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</si>
  <si>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</si>
  <si>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</si>
  <si>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</si>
  <si>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</si>
  <si>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</si>
  <si>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</si>
  <si>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</si>
  <si>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</si>
  <si>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</si>
  <si>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</si>
  <si>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</si>
  <si>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</si>
  <si>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</si>
  <si>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</si>
  <si>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</si>
  <si>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</si>
  <si>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</si>
  <si>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</si>
  <si>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</si>
  <si>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</si>
  <si>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</si>
  <si>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</si>
  <si>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</si>
  <si>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</si>
  <si>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</si>
  <si>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</si>
  <si>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</si>
  <si>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</si>
  <si>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</si>
  <si>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</si>
  <si>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</si>
  <si>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</si>
  <si>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</si>
  <si>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</si>
  <si>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</si>
  <si>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</si>
  <si>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</si>
  <si>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</si>
  <si>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</si>
  <si>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</si>
  <si>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</si>
  <si>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</si>
  <si>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</si>
  <si>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</si>
  <si>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</si>
  <si>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</si>
  <si>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</si>
  <si>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</si>
  <si>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</si>
  <si>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</si>
  <si>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</si>
  <si>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</si>
  <si>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</si>
  <si>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</si>
  <si>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</si>
  <si>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</si>
  <si>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</si>
  <si>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</si>
  <si>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</si>
  <si>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</si>
  <si>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</si>
  <si>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</si>
  <si>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</si>
  <si>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</si>
  <si>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</si>
  <si>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</si>
  <si>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</si>
  <si>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</si>
  <si>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</si>
  <si>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</si>
  <si>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</si>
  <si>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</si>
  <si>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</si>
  <si>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</si>
  <si>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</si>
  <si>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</si>
  <si>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</si>
  <si>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</si>
  <si>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</si>
  <si>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</si>
  <si>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</si>
  <si>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</si>
  <si>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</si>
  <si>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</si>
  <si>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</si>
  <si>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</si>
  <si>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</si>
  <si>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</si>
  <si>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</si>
  <si>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</si>
  <si>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</si>
  <si>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</si>
  <si>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</si>
  <si>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</si>
  <si>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</si>
  <si>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</si>
  <si>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</si>
  <si>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</si>
  <si>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</si>
  <si>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</si>
  <si>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</si>
  <si>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</si>
  <si>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</si>
  <si>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</si>
  <si>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</si>
  <si>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</si>
  <si>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</si>
  <si>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</si>
  <si>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</si>
  <si>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</si>
  <si>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</si>
  <si>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</si>
  <si>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</si>
  <si>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</si>
  <si>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</si>
  <si>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</si>
  <si>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</si>
  <si>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</si>
  <si>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</si>
  <si>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</si>
  <si>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</si>
  <si>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</si>
  <si>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</si>
  <si>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</si>
  <si>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</si>
  <si>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</si>
  <si>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</si>
  <si>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</si>
  <si>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</si>
  <si>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</si>
  <si>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</si>
  <si>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</si>
  <si>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</si>
  <si>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</si>
  <si>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</si>
  <si>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</si>
  <si>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</si>
  <si>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</si>
  <si>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</si>
  <si>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</si>
  <si>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</si>
  <si>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</si>
  <si>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</si>
  <si>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</si>
  <si>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</si>
  <si>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</si>
  <si>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</si>
  <si>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</si>
  <si>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</si>
  <si>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</si>
  <si>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</si>
  <si>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</si>
  <si>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</si>
  <si>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</si>
  <si>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</si>
  <si>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</si>
  <si>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</si>
  <si>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</si>
  <si>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</si>
  <si>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</si>
  <si>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</si>
  <si>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</si>
  <si>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</si>
  <si>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</si>
  <si>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</si>
  <si>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</si>
  <si>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</si>
  <si>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</si>
  <si>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</si>
  <si>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</si>
  <si>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</si>
  <si>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</si>
  <si>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</si>
  <si>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</si>
  <si>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</si>
  <si>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</si>
  <si>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</si>
  <si>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</si>
  <si>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</si>
  <si>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</si>
  <si>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</si>
  <si>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</si>
  <si>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</si>
  <si>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</si>
  <si>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</si>
  <si>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</si>
  <si>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</si>
  <si>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</si>
  <si>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</si>
  <si>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</si>
  <si>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</si>
  <si>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</si>
  <si>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</si>
  <si>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</si>
  <si>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</si>
  <si>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</si>
  <si>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</si>
  <si>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</si>
  <si>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</si>
  <si>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</si>
  <si>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</si>
  <si>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</si>
  <si>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</si>
  <si>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</si>
  <si>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</si>
  <si>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</si>
  <si>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</si>
  <si>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</si>
  <si>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</si>
  <si>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</si>
  <si>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</si>
  <si>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</si>
  <si>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</si>
  <si>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</si>
  <si>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</si>
  <si>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</si>
  <si>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</si>
  <si>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</si>
  <si>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</si>
  <si>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</si>
  <si>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</si>
  <si>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</si>
  <si>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</si>
  <si>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</si>
  <si>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</si>
  <si>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</si>
  <si>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</si>
  <si>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</si>
  <si>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</si>
  <si>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</si>
  <si>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</si>
  <si>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</si>
  <si>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</si>
  <si>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</si>
  <si>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</si>
  <si>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</si>
  <si>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</si>
  <si>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</si>
  <si>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</si>
  <si>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</si>
  <si>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</si>
  <si>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</si>
  <si>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</si>
  <si>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</si>
  <si>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</si>
  <si>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</si>
  <si>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</si>
  <si>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</si>
  <si>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</si>
  <si>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</si>
  <si>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</si>
  <si>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</si>
  <si>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</si>
  <si>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</si>
  <si>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</si>
  <si>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</si>
  <si>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</si>
  <si>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</si>
  <si>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</si>
  <si>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</si>
  <si>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</si>
  <si>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</si>
  <si>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</si>
  <si>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</si>
  <si>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</si>
  <si>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</si>
  <si>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</si>
  <si>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</si>
  <si>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</si>
  <si>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</si>
  <si>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</si>
  <si>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</si>
  <si>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</si>
  <si>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</si>
  <si>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</si>
  <si>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</si>
  <si>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</si>
  <si>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</si>
  <si>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</si>
  <si>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</si>
  <si>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</si>
  <si>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</si>
  <si>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</si>
  <si>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</si>
  <si>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</si>
  <si>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</si>
  <si>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</si>
  <si>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</si>
  <si>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</si>
  <si>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</si>
  <si>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</si>
  <si>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</si>
  <si>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</si>
  <si>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</si>
  <si>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</si>
  <si>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</si>
  <si>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</si>
  <si>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</si>
  <si>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</si>
  <si>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</si>
  <si>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</si>
  <si>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</si>
  <si>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</si>
  <si>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</si>
  <si>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</si>
  <si>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</si>
  <si>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</si>
  <si>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</si>
  <si>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</si>
  <si>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</si>
  <si>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</si>
  <si>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</si>
  <si>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</si>
  <si>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</si>
  <si>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</si>
  <si>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</si>
  <si>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</si>
  <si>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</si>
  <si>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</si>
  <si>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</si>
  <si>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</si>
  <si>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</si>
  <si>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</si>
  <si>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</si>
  <si>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</si>
  <si>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</si>
  <si>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</si>
  <si>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</si>
  <si>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</si>
  <si>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</si>
  <si>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</si>
  <si>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</si>
  <si>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</si>
  <si>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</si>
  <si>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</si>
  <si>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</si>
  <si>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</si>
  <si>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</si>
  <si>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</si>
  <si>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</si>
  <si>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</si>
  <si>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</si>
  <si>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</si>
  <si>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</si>
  <si>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</si>
  <si>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</si>
  <si>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</si>
  <si>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</si>
  <si>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</si>
  <si>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</si>
  <si>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</si>
  <si>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</si>
  <si>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</si>
  <si>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</si>
  <si>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</si>
  <si>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</si>
  <si>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</si>
  <si>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</si>
  <si>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</si>
  <si>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</si>
  <si>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</si>
  <si>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</si>
  <si>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</si>
  <si>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</si>
  <si>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</si>
  <si>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</si>
  <si>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</si>
  <si>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</si>
  <si>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</si>
  <si>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</si>
  <si>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</si>
  <si>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</si>
  <si>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</si>
  <si>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</si>
  <si>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</si>
  <si>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</si>
  <si>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</si>
  <si>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</si>
  <si>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</si>
  <si>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</si>
  <si>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</si>
  <si>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</si>
  <si>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</si>
  <si>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</si>
  <si>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</si>
  <si>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</si>
  <si>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</si>
  <si>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</si>
  <si>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</si>
  <si>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</si>
  <si>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</si>
  <si>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</si>
  <si>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</si>
  <si>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</si>
  <si>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</si>
  <si>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</si>
  <si>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</si>
  <si>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</si>
  <si>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</si>
  <si>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</si>
  <si>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</si>
  <si>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</si>
  <si>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</si>
  <si>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</si>
  <si>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</si>
  <si>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</si>
  <si>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</si>
  <si>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</si>
  <si>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</si>
  <si>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</si>
  <si>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</si>
  <si>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</si>
  <si>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</si>
  <si>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</si>
  <si>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</si>
  <si>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</si>
  <si>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</si>
  <si>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</si>
  <si>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</si>
  <si>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</si>
  <si>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</si>
  <si>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</si>
  <si>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</si>
  <si>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</si>
  <si>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</si>
  <si>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</si>
  <si>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</si>
  <si>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</si>
  <si>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</si>
  <si>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</si>
  <si>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</si>
  <si>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</si>
  <si>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</si>
  <si>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</si>
  <si>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</si>
  <si>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</si>
  <si>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</si>
  <si>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</si>
  <si>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</si>
  <si>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</si>
  <si>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</si>
  <si>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</si>
  <si>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</si>
  <si>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</si>
  <si>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</si>
  <si>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</si>
  <si>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</si>
  <si>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</si>
  <si>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</si>
  <si>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</si>
  <si>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</si>
  <si>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</si>
  <si>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</si>
  <si>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</si>
  <si>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</si>
  <si>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</si>
  <si>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</si>
  <si>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</si>
  <si>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</si>
  <si>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</si>
  <si>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</si>
  <si>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</si>
  <si>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</si>
  <si>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</si>
  <si>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</si>
  <si>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</si>
  <si>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</si>
  <si>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</si>
  <si>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</si>
  <si>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</si>
  <si>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</si>
  <si>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</si>
  <si>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</si>
  <si>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</si>
  <si>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</si>
  <si>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</si>
  <si>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</si>
  <si>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</si>
  <si>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</si>
  <si>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</si>
  <si>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</si>
  <si>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</si>
  <si>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</si>
  <si>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</si>
  <si>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</si>
  <si>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</si>
  <si>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</si>
  <si>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</si>
  <si>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</si>
  <si>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</si>
  <si>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</si>
  <si>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</si>
  <si>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</si>
  <si>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</si>
  <si>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</si>
  <si>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</si>
  <si>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</si>
  <si>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</si>
  <si>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</si>
  <si>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</si>
  <si>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</si>
  <si>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</si>
  <si>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</si>
  <si>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</si>
  <si>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</si>
  <si>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</si>
  <si>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</si>
  <si>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</si>
  <si>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</si>
  <si>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</si>
  <si>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</si>
  <si>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</si>
  <si>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</si>
  <si>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</si>
  <si>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</si>
  <si>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</si>
  <si>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</si>
  <si>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</si>
  <si>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</si>
  <si>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</si>
  <si>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</si>
  <si>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</si>
  <si>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</si>
  <si>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</si>
  <si>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</si>
  <si>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</si>
  <si>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</si>
  <si>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</si>
  <si>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</si>
  <si>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</si>
  <si>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</si>
  <si>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</si>
  <si>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</si>
  <si>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</si>
  <si>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</si>
  <si>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</si>
  <si>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</si>
  <si>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</si>
  <si>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</si>
  <si>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</si>
  <si>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</si>
  <si>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</si>
  <si>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</si>
  <si>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</si>
  <si>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</si>
  <si>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</si>
  <si>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</si>
  <si>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</si>
  <si>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</si>
  <si>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</si>
  <si>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</si>
  <si>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</si>
  <si>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</si>
  <si>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</si>
  <si>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</si>
  <si>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</si>
  <si>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</si>
  <si>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</si>
  <si>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</si>
  <si>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</si>
  <si>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</si>
  <si>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</si>
  <si>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</si>
  <si>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</si>
  <si>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</si>
  <si>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</si>
  <si>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</si>
  <si>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</si>
  <si>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</si>
  <si>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</si>
  <si>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</si>
  <si>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</si>
  <si>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</si>
  <si>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</si>
  <si>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</si>
  <si>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</si>
  <si>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</si>
  <si>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</si>
  <si>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</si>
  <si>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</si>
  <si>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</si>
  <si>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</si>
  <si>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</si>
  <si>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</si>
  <si>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</si>
  <si>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</si>
  <si>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</si>
  <si>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</si>
  <si>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</si>
  <si>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</si>
  <si>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</si>
  <si>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</si>
  <si>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</si>
  <si>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</si>
  <si>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</si>
  <si>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</si>
  <si>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</si>
  <si>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</si>
  <si>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</si>
  <si>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</si>
  <si>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</si>
  <si>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</si>
  <si>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</si>
  <si>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</si>
  <si>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</si>
  <si>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</si>
  <si>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</si>
  <si>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</si>
  <si>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</si>
  <si>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</si>
  <si>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</si>
  <si>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</si>
  <si>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</si>
  <si>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</si>
  <si>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</si>
  <si>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</si>
  <si>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</si>
  <si>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</si>
  <si>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</si>
  <si>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</si>
  <si>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</si>
  <si>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</si>
  <si>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</si>
  <si>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</si>
  <si>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</si>
  <si>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</si>
  <si>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</si>
  <si>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</si>
  <si>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</si>
  <si>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</si>
  <si>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</si>
  <si>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</si>
  <si>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</si>
  <si>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</si>
  <si>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</si>
  <si>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</si>
  <si>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</si>
  <si>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</si>
  <si>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</si>
  <si>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</si>
  <si>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</si>
  <si>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</si>
  <si>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</si>
  <si>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</si>
  <si>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</si>
  <si>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</si>
  <si>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</si>
  <si>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</si>
  <si>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</si>
  <si>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</si>
  <si>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</si>
  <si>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</si>
  <si>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</si>
  <si>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</si>
  <si>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</si>
  <si>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</si>
  <si>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</si>
  <si>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</si>
  <si>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</si>
  <si>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</si>
  <si>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</si>
  <si>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</si>
  <si>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</si>
  <si>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</si>
  <si>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</si>
  <si>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</si>
  <si>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</si>
  <si>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</si>
  <si>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</si>
  <si>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</si>
  <si>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</si>
  <si>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</si>
  <si>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</si>
  <si>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</si>
  <si>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</si>
  <si>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</si>
  <si>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</si>
  <si>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</si>
  <si>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</si>
  <si>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</si>
  <si>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</si>
  <si>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</si>
  <si>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</si>
  <si>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</si>
  <si>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</si>
  <si>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</si>
  <si>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</si>
  <si>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</si>
  <si>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</si>
  <si>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</si>
  <si>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</si>
  <si>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</si>
  <si>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</si>
  <si>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</si>
  <si>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</si>
  <si>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</si>
  <si>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</si>
  <si>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</si>
  <si>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</si>
  <si>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</si>
  <si>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</si>
  <si>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</si>
  <si>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</si>
  <si>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</si>
  <si>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</si>
  <si>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</si>
  <si>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</si>
  <si>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</si>
  <si>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</si>
  <si>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</si>
  <si>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</si>
  <si>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</si>
  <si>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</si>
  <si>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</si>
  <si>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</si>
  <si>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</si>
  <si>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</si>
  <si>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</si>
  <si>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</si>
  <si>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</si>
  <si>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</si>
  <si>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</si>
  <si>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</si>
  <si>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</si>
  <si>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</si>
  <si>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</si>
  <si>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</si>
  <si>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</si>
  <si>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</si>
  <si>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</si>
  <si>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</si>
  <si>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</si>
  <si>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</si>
  <si>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</si>
  <si>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</si>
  <si>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</si>
  <si>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</si>
  <si>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</si>
  <si>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</si>
  <si>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</si>
  <si>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</si>
  <si>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</si>
  <si>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</si>
  <si>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</si>
  <si>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</si>
  <si>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</si>
  <si>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</si>
  <si>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</si>
  <si>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</si>
  <si>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</si>
  <si>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</si>
  <si>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</si>
  <si>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</si>
  <si>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</si>
  <si>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</si>
  <si>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</si>
  <si>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</si>
  <si>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</si>
  <si>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</si>
  <si>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</si>
  <si>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</si>
  <si>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</si>
  <si>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</si>
  <si>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</si>
  <si>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</si>
  <si>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</si>
  <si>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</si>
  <si>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</si>
  <si>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</si>
  <si>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</si>
  <si>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</si>
  <si>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</si>
  <si>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</si>
  <si>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</si>
  <si>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</si>
  <si>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</si>
  <si>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</si>
  <si>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</si>
  <si>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</si>
  <si>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</si>
  <si>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</si>
  <si>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</si>
  <si>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</si>
  <si>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</si>
  <si>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</si>
  <si>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</si>
  <si>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</si>
  <si>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</si>
  <si>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</si>
  <si>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</si>
  <si>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</si>
  <si>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</si>
  <si>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</si>
  <si>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</si>
  <si>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</si>
  <si>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</si>
  <si>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</si>
  <si>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</si>
  <si>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</si>
  <si>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</si>
  <si>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</si>
  <si>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</si>
  <si>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</si>
  <si>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</si>
  <si>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</si>
  <si>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</si>
  <si>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</si>
  <si>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</si>
  <si>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</si>
  <si>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</si>
  <si>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</si>
  <si>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</si>
  <si>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</si>
  <si>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</si>
  <si>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</si>
  <si>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</si>
  <si>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</si>
  <si>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</si>
  <si>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</si>
  <si>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</si>
  <si>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</si>
  <si>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</si>
  <si>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</si>
  <si>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</si>
  <si>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</si>
  <si>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</si>
  <si>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</si>
  <si>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</si>
  <si>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</si>
  <si>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</si>
  <si>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</si>
  <si>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</si>
  <si>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</si>
  <si>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</si>
  <si>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</si>
  <si>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</si>
  <si>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</si>
  <si>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</si>
  <si>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</si>
  <si>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</si>
  <si>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</si>
  <si>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</si>
  <si>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</si>
  <si>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</si>
  <si>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</si>
  <si>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</si>
  <si>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</si>
  <si>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</si>
  <si>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</si>
  <si>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</si>
  <si>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</si>
  <si>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</si>
  <si>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</si>
  <si>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</si>
  <si>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</si>
  <si>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</si>
  <si>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</si>
  <si>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</si>
  <si>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</si>
  <si>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</si>
  <si>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</si>
  <si>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</si>
  <si>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</si>
  <si>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</si>
  <si>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</si>
  <si>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</si>
  <si>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</si>
  <si>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</si>
  <si>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</si>
  <si>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</si>
  <si>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</si>
  <si>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</si>
  <si>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</si>
  <si>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</si>
  <si>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</si>
  <si>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</si>
  <si>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</si>
  <si>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</si>
  <si>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</si>
  <si>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</si>
  <si>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</si>
  <si>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</si>
  <si>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</si>
  <si>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</si>
  <si>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</si>
  <si>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</si>
  <si>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</si>
  <si>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</si>
  <si>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</si>
  <si>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</si>
  <si>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</si>
  <si>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</si>
  <si>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</si>
  <si>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</si>
  <si>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</si>
  <si>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</si>
  <si>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</si>
  <si>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</si>
  <si>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</si>
  <si>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</si>
  <si>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</si>
  <si>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</si>
  <si>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</si>
  <si>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</si>
  <si>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</si>
  <si>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</si>
  <si>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</si>
  <si>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</si>
  <si>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</si>
  <si>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</si>
  <si>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</si>
  <si>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</si>
  <si>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</si>
  <si>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</si>
  <si>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</si>
  <si>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</si>
  <si>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</si>
  <si>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</si>
  <si>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</si>
  <si>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</si>
  <si>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</si>
  <si>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</si>
  <si>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</si>
  <si>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</si>
  <si>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</si>
  <si>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</si>
  <si>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</si>
  <si>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</si>
  <si>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</si>
  <si>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</si>
  <si>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</si>
  <si>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</si>
  <si>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</si>
  <si>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</si>
  <si>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</si>
  <si>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</si>
  <si>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</si>
  <si>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</si>
  <si>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</si>
  <si>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</si>
  <si>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</si>
  <si>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</si>
  <si>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</si>
  <si>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</si>
  <si>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</si>
  <si>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</si>
  <si>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</si>
  <si>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</si>
  <si>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</si>
  <si>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</si>
  <si>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</si>
  <si>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</si>
  <si>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</si>
  <si>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</si>
  <si>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</si>
  <si>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</si>
  <si>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</si>
  <si>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</si>
  <si>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</si>
  <si>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</si>
  <si>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</si>
  <si>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</si>
  <si>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</si>
  <si>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</si>
  <si>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</si>
  <si>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</si>
  <si>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</si>
  <si>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</si>
  <si>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</si>
  <si>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</si>
  <si>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</si>
  <si>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</si>
  <si>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</si>
  <si>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</si>
  <si>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</si>
  <si>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</si>
  <si>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</si>
  <si>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</si>
  <si>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</si>
  <si>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</si>
  <si>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</si>
  <si>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</si>
  <si>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</si>
  <si>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</si>
  <si>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</si>
  <si>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</si>
  <si>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</si>
  <si>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</si>
  <si>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</si>
  <si>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</si>
  <si>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</si>
  <si>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</si>
  <si>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</si>
  <si>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</si>
  <si>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</si>
  <si>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</si>
  <si>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</si>
  <si>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</si>
  <si>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</si>
  <si>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</si>
  <si>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</si>
  <si>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</si>
  <si>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</si>
  <si>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</si>
  <si>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</si>
  <si>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</si>
  <si>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</si>
  <si>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</si>
  <si>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</si>
  <si>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</si>
  <si>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</si>
  <si>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</si>
  <si>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</si>
  <si>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</si>
  <si>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</si>
  <si>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</si>
  <si>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</si>
  <si>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</si>
  <si>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</si>
  <si>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</si>
  <si>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</si>
  <si>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</si>
  <si>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</si>
  <si>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</si>
  <si>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</si>
  <si>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</si>
  <si>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</si>
  <si>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</si>
  <si>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</si>
  <si>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</si>
  <si>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</si>
  <si>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</si>
  <si>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</si>
  <si>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</si>
  <si>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</si>
  <si>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</si>
  <si>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</si>
  <si>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</si>
  <si>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</si>
  <si>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</si>
  <si>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</si>
  <si>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</si>
  <si>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</si>
  <si>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</si>
  <si>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</si>
  <si>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</si>
  <si>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</si>
  <si>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</si>
  <si>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</si>
  <si>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</si>
  <si>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</si>
  <si>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</si>
  <si>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</si>
  <si>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</si>
  <si>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</si>
  <si>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</si>
  <si>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</si>
  <si>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</si>
  <si>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</si>
  <si>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</si>
  <si>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</si>
  <si>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</si>
  <si>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</si>
  <si>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</si>
  <si>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</si>
  <si>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</si>
  <si>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</si>
  <si>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</si>
  <si>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</si>
  <si>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</si>
  <si>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</si>
  <si>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</si>
  <si>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</si>
  <si>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</si>
  <si>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</si>
  <si>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</si>
  <si>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</si>
  <si>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</si>
  <si>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</si>
  <si>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</si>
  <si>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</si>
  <si>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</si>
  <si>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</si>
  <si>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</si>
  <si>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</si>
  <si>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</si>
  <si>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</si>
  <si>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</si>
  <si>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</si>
  <si>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</si>
  <si>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</si>
  <si>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</si>
  <si>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</si>
  <si>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</si>
  <si>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</si>
  <si>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</si>
  <si>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</si>
  <si>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</si>
  <si>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</si>
  <si>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</si>
  <si>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</si>
  <si>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</si>
  <si>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</si>
  <si>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</si>
  <si>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</si>
  <si>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</si>
  <si>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</si>
  <si>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</si>
  <si>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</si>
  <si>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</si>
  <si>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</si>
  <si>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</si>
  <si>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</si>
  <si>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</si>
  <si>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</si>
  <si>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</si>
  <si>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</si>
  <si>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</si>
  <si>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</si>
  <si>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</si>
  <si>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</si>
  <si>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</si>
  <si>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</si>
  <si>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</si>
  <si>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</si>
  <si>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</si>
  <si>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</si>
  <si>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</si>
  <si>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</si>
  <si>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</si>
  <si>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</si>
  <si>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</si>
  <si>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</si>
  <si>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</si>
  <si>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</si>
  <si>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</si>
  <si>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</si>
  <si>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</si>
  <si>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</si>
  <si>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</si>
  <si>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</si>
  <si>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</si>
  <si>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</si>
  <si>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</si>
  <si>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</si>
  <si>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</si>
  <si>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</si>
  <si>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</si>
  <si>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</si>
  <si>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</si>
  <si>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</si>
  <si>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</si>
  <si>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</si>
  <si>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</si>
  <si>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</si>
  <si>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</si>
  <si>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</si>
  <si>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</si>
  <si>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</si>
  <si>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</si>
  <si>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</si>
  <si>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</si>
  <si>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</si>
  <si>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</si>
  <si>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</si>
  <si>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</si>
  <si>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</si>
  <si>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</si>
  <si>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</si>
  <si>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</si>
  <si>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</si>
  <si>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</si>
  <si>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</si>
  <si>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</si>
  <si>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</si>
  <si>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</si>
  <si>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</si>
  <si>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</si>
  <si>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</si>
  <si>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</si>
  <si>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</si>
  <si>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</si>
  <si>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</si>
  <si>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</si>
  <si>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</si>
  <si>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</si>
  <si>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</si>
  <si>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</si>
  <si>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</si>
  <si>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</si>
  <si>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</si>
  <si>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</si>
  <si>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</si>
  <si>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</si>
  <si>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</si>
  <si>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</si>
  <si>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</si>
  <si>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</si>
  <si>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</si>
  <si>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</si>
  <si>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</si>
  <si>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</si>
  <si>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</si>
  <si>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</si>
  <si>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</si>
  <si>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</si>
  <si>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</si>
  <si>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</si>
  <si>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</si>
  <si>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</si>
  <si>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</si>
  <si>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</si>
  <si>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</si>
  <si>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</si>
  <si>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</si>
  <si>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</si>
  <si>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</si>
  <si>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</si>
  <si>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</si>
  <si>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</si>
  <si>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</si>
  <si>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</si>
  <si>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</si>
  <si>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</si>
  <si>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</si>
  <si>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</si>
  <si>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</si>
  <si>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</si>
  <si>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</si>
  <si>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</si>
  <si>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</si>
  <si>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</si>
  <si>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</si>
  <si>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</si>
  <si>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</si>
  <si>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</si>
  <si>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</si>
  <si>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</si>
  <si>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</si>
  <si>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</si>
  <si>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</si>
  <si>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</si>
  <si>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</si>
  <si>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</si>
  <si>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</si>
  <si>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</si>
  <si>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</si>
  <si>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</si>
  <si>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</si>
  <si>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</si>
  <si>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</si>
  <si>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</si>
  <si>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</si>
  <si>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</si>
  <si>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</si>
  <si>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</si>
  <si>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</si>
  <si>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</si>
  <si>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</si>
  <si>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</si>
  <si>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</si>
  <si>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</si>
  <si>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</si>
  <si>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</si>
  <si>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</si>
  <si>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</si>
  <si>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</si>
  <si>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</si>
  <si>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</si>
  <si>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</si>
  <si>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</si>
  <si>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</si>
  <si>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</si>
  <si>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</si>
  <si>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</si>
  <si>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</si>
  <si>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</si>
  <si>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</si>
  <si>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</si>
  <si>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</si>
  <si>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</si>
  <si>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</si>
  <si>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</si>
  <si>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</si>
  <si>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</si>
  <si>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</si>
  <si>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</si>
  <si>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</si>
  <si>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</si>
  <si>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</si>
  <si>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</si>
  <si>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</si>
  <si>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</si>
  <si>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</si>
  <si>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</si>
  <si>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</si>
  <si>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</si>
  <si>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</si>
  <si>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</si>
  <si>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</si>
  <si>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</si>
  <si>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</si>
  <si>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</si>
  <si>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</si>
  <si>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</si>
  <si>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</si>
  <si>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</si>
  <si>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</si>
  <si>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</si>
  <si>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</si>
  <si>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</si>
  <si>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</si>
  <si>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</si>
  <si>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</si>
  <si>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</si>
  <si>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</si>
  <si>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</si>
  <si>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</si>
  <si>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</si>
  <si>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</si>
  <si>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</si>
  <si>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</si>
  <si>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</si>
  <si>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</si>
  <si>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</si>
  <si>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</si>
  <si>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</si>
  <si>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</si>
  <si>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</si>
  <si>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</si>
  <si>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</si>
  <si>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</si>
  <si>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</si>
  <si>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</si>
  <si>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</si>
  <si>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</si>
  <si>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</si>
  <si>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</si>
  <si>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</si>
  <si>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</si>
  <si>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</si>
  <si>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</si>
  <si>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</si>
  <si>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</si>
  <si>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</si>
  <si>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</si>
  <si>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</si>
  <si>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</si>
  <si>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</si>
  <si>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</si>
  <si>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</si>
  <si>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</si>
  <si>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</si>
  <si>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</si>
  <si>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</si>
  <si>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</si>
  <si>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</si>
  <si>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</si>
  <si>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</si>
  <si>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</si>
  <si>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</si>
  <si>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</si>
  <si>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</si>
  <si>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</si>
  <si>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</si>
  <si>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</si>
  <si>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</si>
  <si>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</si>
  <si>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</si>
  <si>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</si>
  <si>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</si>
  <si>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</si>
  <si>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</si>
  <si>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</si>
  <si>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</si>
  <si>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</si>
  <si>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</si>
  <si>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</si>
  <si>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</si>
  <si>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</si>
  <si>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</si>
  <si>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</si>
  <si>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</si>
  <si>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</si>
  <si>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</si>
  <si>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</si>
  <si>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</si>
  <si>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</si>
  <si>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</si>
  <si>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</si>
  <si>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</si>
  <si>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</si>
  <si>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</si>
  <si>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</si>
  <si>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</si>
  <si>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</si>
  <si>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</si>
  <si>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</si>
  <si>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</si>
  <si>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</si>
  <si>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</si>
  <si>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</si>
  <si>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</si>
  <si>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</si>
  <si>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</si>
  <si>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</si>
  <si>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</si>
  <si>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</si>
  <si>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</si>
  <si>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</si>
  <si>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</si>
  <si>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</si>
  <si>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</si>
  <si>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</si>
  <si>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</si>
  <si>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</si>
  <si>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</si>
  <si>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</si>
  <si>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</si>
  <si>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</si>
  <si>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</si>
  <si>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</si>
  <si>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</si>
  <si>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</si>
  <si>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</si>
  <si>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</si>
  <si>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</si>
  <si>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</si>
  <si>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</si>
  <si>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</si>
  <si>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</si>
  <si>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</si>
  <si>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</si>
  <si>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</si>
  <si>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</si>
  <si>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</si>
  <si>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</si>
  <si>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</si>
  <si>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</si>
  <si>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</si>
  <si>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</si>
  <si>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</si>
  <si>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</si>
  <si>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</si>
  <si>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</si>
  <si>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</si>
  <si>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</si>
  <si>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</si>
  <si>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</si>
  <si>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</si>
  <si>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</si>
  <si>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</si>
  <si>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</si>
  <si>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</si>
  <si>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</si>
  <si>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</si>
  <si>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</si>
  <si>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</si>
  <si>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</si>
  <si>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</si>
  <si>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</si>
  <si>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</si>
  <si>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</si>
  <si>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</si>
  <si>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</si>
  <si>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</si>
  <si>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</si>
  <si>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</si>
  <si>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</si>
  <si>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</si>
  <si>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</si>
  <si>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</si>
  <si>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</si>
  <si>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</si>
  <si>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</si>
  <si>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</si>
  <si>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</si>
  <si>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</si>
  <si>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</si>
  <si>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</si>
  <si>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</si>
  <si>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</si>
  <si>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</si>
  <si>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</si>
  <si>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</si>
  <si>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</si>
  <si>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</si>
  <si>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</si>
  <si>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</si>
  <si>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</si>
  <si>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</si>
  <si>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</si>
  <si>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</si>
  <si>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</si>
  <si>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</si>
  <si>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</si>
  <si>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</si>
  <si>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</si>
  <si>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</si>
  <si>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</si>
  <si>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</si>
  <si>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</si>
  <si>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</si>
  <si>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</si>
  <si>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</si>
  <si>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</si>
  <si>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</si>
  <si>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</si>
  <si>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</si>
  <si>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</si>
  <si>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</si>
  <si>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</si>
  <si>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</si>
  <si>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</si>
  <si>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</si>
  <si>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</si>
  <si>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</si>
  <si>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</si>
  <si>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</si>
  <si>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</si>
  <si>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</si>
  <si>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</si>
  <si>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</si>
  <si>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</si>
  <si>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</si>
  <si>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</si>
  <si>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</si>
  <si>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</si>
  <si>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</si>
  <si>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</si>
  <si>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</si>
  <si>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</si>
  <si>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</si>
  <si>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</si>
  <si>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</si>
  <si>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</si>
  <si>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</si>
  <si>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</si>
  <si>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</si>
  <si>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</si>
  <si>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</si>
  <si>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</si>
  <si>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</si>
  <si>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</si>
  <si>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</si>
  <si>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</si>
  <si>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</si>
  <si>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</si>
  <si>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</si>
  <si>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</si>
  <si>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</si>
  <si>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</si>
  <si>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</si>
  <si>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</si>
  <si>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</si>
  <si>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</si>
  <si>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</si>
  <si>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</si>
  <si>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</si>
  <si>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</si>
  <si>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</si>
  <si>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</si>
  <si>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</si>
  <si>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</si>
  <si>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</si>
  <si>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</si>
  <si>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</si>
  <si>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</si>
  <si>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</si>
  <si>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</si>
  <si>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</si>
  <si>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</si>
  <si>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</si>
  <si>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</si>
  <si>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</si>
  <si>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</si>
  <si>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</si>
  <si>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</si>
  <si>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</si>
  <si>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</si>
  <si>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</si>
  <si>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</si>
  <si>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</si>
  <si>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</si>
  <si>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</si>
  <si>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</si>
  <si>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</si>
  <si>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</si>
  <si>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</si>
  <si>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</si>
  <si>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</si>
  <si>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</si>
  <si>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</si>
  <si>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</si>
  <si>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</si>
  <si>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</si>
  <si>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</si>
  <si>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</si>
  <si>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</si>
  <si>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</si>
  <si>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</si>
  <si>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</si>
  <si>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</si>
  <si>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</si>
  <si>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</si>
  <si>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</si>
  <si>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</si>
  <si>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</si>
  <si>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</si>
  <si>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</si>
  <si>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</si>
  <si>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</si>
  <si>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</si>
  <si>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</si>
  <si>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</si>
  <si>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</si>
  <si>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</si>
  <si>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</si>
  <si>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</si>
  <si>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</si>
  <si>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</si>
  <si>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</si>
  <si>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</si>
  <si>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</si>
  <si>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</si>
  <si>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</si>
  <si>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</si>
  <si>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</si>
  <si>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</si>
  <si>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</si>
  <si>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</si>
  <si>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</si>
  <si>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</si>
  <si>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</si>
  <si>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</si>
  <si>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</si>
  <si>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</si>
  <si>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</si>
  <si>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</si>
  <si>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</si>
  <si>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</si>
  <si>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</si>
  <si>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</si>
  <si>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</si>
  <si>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</si>
  <si>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</si>
  <si>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</si>
  <si>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</si>
  <si>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</si>
  <si>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</si>
  <si>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</si>
  <si>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</si>
  <si>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</si>
  <si>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</si>
  <si>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</si>
  <si>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</si>
  <si>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</si>
  <si>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</si>
  <si>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</si>
  <si>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</si>
  <si>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</si>
  <si>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</si>
  <si>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</si>
  <si>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</si>
  <si>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</si>
  <si>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</si>
  <si>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</si>
  <si>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</si>
  <si>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</si>
  <si>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</si>
  <si>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</si>
  <si>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</si>
  <si>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</si>
  <si>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</si>
  <si>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</si>
  <si>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</si>
  <si>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</si>
  <si>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</si>
  <si>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</si>
  <si>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</si>
  <si>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</si>
  <si>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</si>
  <si>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</si>
  <si>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</si>
  <si>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</si>
  <si>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</si>
  <si>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</si>
  <si>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</si>
  <si>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</si>
  <si>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</si>
  <si>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</si>
  <si>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</si>
  <si>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</si>
  <si>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</si>
  <si>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</si>
  <si>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</si>
  <si>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</si>
  <si>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</si>
  <si>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</si>
  <si>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</si>
  <si>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</si>
  <si>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</si>
  <si>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</si>
  <si>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</si>
  <si>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</si>
  <si>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</si>
  <si>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</si>
  <si>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</si>
  <si>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</si>
  <si>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</si>
  <si>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</si>
  <si>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</si>
  <si>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</si>
  <si>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</si>
  <si>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</si>
  <si>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</si>
  <si>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</si>
  <si>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</si>
  <si>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</si>
  <si>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</si>
  <si>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</si>
  <si>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</si>
  <si>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</si>
  <si>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</si>
  <si>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</si>
  <si>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</si>
  <si>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</si>
  <si>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</si>
  <si>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</si>
  <si>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</si>
  <si>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</si>
  <si>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</si>
  <si>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</si>
  <si>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</si>
  <si>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</si>
  <si>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</si>
  <si>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</si>
  <si>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</si>
  <si>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</si>
  <si>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</si>
  <si>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</si>
  <si>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</si>
  <si>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</si>
  <si>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</si>
  <si>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</si>
  <si>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</si>
  <si>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</si>
  <si>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</si>
  <si>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</si>
  <si>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</si>
  <si>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</si>
  <si>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</si>
  <si>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</si>
  <si>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</si>
  <si>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</si>
  <si>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</si>
  <si>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</si>
  <si>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</si>
  <si>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</si>
  <si>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</si>
  <si>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</si>
  <si>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</si>
  <si>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</si>
  <si>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</si>
  <si>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</si>
  <si>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</si>
  <si>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</si>
  <si>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</si>
  <si>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</si>
  <si>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</si>
  <si>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</si>
  <si>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</si>
  <si>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</si>
  <si>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</si>
  <si>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</si>
  <si>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</si>
  <si>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</si>
  <si>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</si>
  <si>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</si>
  <si>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</si>
  <si>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</si>
  <si>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</si>
  <si>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</si>
  <si>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</si>
  <si>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</si>
  <si>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</si>
  <si>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</si>
  <si>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</si>
  <si>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</si>
  <si>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</si>
  <si>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</si>
  <si>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</si>
  <si>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</si>
  <si>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</si>
  <si>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</si>
  <si>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</si>
  <si>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</si>
  <si>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</si>
  <si>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</si>
  <si>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</si>
  <si>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</si>
  <si>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</si>
  <si>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</si>
  <si>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</si>
  <si>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</si>
  <si>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</si>
  <si>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</si>
  <si>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</si>
  <si>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</si>
  <si>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</si>
  <si>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</si>
  <si>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</si>
  <si>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</si>
  <si>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</si>
  <si>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</si>
  <si>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</si>
  <si>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</si>
  <si>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</si>
  <si>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</si>
  <si>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</si>
  <si>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</si>
  <si>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</si>
  <si>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</si>
  <si>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</si>
  <si>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</si>
  <si>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</si>
  <si>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</si>
  <si>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</si>
  <si>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</si>
  <si>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</si>
  <si>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</si>
  <si>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</si>
  <si>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</si>
  <si>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</si>
  <si>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</si>
  <si>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</si>
  <si>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</si>
  <si>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</si>
  <si>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</si>
  <si>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</si>
  <si>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</si>
  <si>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</si>
  <si>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</si>
  <si>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</si>
  <si>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</si>
  <si>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</si>
  <si>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</si>
  <si>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</si>
  <si>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</si>
  <si>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</si>
  <si>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</si>
  <si>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</si>
  <si>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</si>
  <si>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</si>
  <si>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</si>
  <si>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</si>
  <si>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</si>
  <si>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</si>
  <si>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</si>
  <si>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</si>
  <si>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</si>
  <si>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</si>
  <si>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</si>
  <si>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</si>
  <si>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</si>
  <si>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</si>
  <si>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</si>
  <si>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</si>
  <si>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</si>
  <si>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</si>
  <si>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</si>
  <si>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</si>
  <si>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</si>
  <si>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</si>
  <si>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</si>
  <si>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</si>
  <si>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</si>
  <si>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</si>
  <si>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</si>
  <si>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</si>
  <si>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</si>
  <si>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</si>
  <si>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</si>
  <si>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</si>
  <si>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</si>
  <si>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</si>
  <si>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</si>
  <si>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</si>
  <si>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</si>
  <si>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</si>
  <si>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</si>
  <si>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</si>
  <si>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</si>
  <si>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</si>
  <si>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</si>
  <si>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</si>
  <si>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</si>
  <si>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</si>
  <si>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</si>
  <si>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</si>
  <si>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</si>
  <si>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</si>
  <si>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</si>
  <si>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</si>
  <si>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</si>
  <si>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</si>
  <si>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</si>
  <si>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</si>
  <si>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</si>
  <si>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</si>
  <si>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</si>
  <si>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</si>
  <si>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</si>
  <si>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</si>
  <si>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</si>
  <si>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</si>
  <si>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</si>
  <si>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</si>
  <si>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</si>
  <si>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</si>
  <si>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</si>
  <si>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</si>
  <si>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</si>
  <si>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</si>
  <si>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</si>
  <si>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</si>
  <si>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</si>
  <si>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</si>
  <si>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</si>
  <si>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</si>
  <si>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</si>
  <si>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</si>
  <si>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</si>
  <si>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</si>
  <si>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</si>
  <si>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</si>
  <si>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</si>
  <si>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</si>
  <si>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</si>
  <si>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</si>
  <si>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</si>
  <si>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</si>
  <si>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</si>
  <si>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</si>
  <si>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</si>
  <si>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</si>
  <si>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</si>
  <si>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</si>
  <si>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</si>
  <si>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</si>
  <si>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</si>
  <si>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</si>
  <si>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</si>
  <si>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</si>
  <si>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</si>
  <si>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</si>
  <si>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</si>
  <si>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</si>
  <si>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</si>
  <si>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</si>
  <si>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</si>
  <si>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</si>
  <si>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</si>
  <si>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</si>
  <si>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</si>
  <si>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</si>
  <si>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</si>
  <si>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</si>
  <si>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</si>
  <si>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</si>
  <si>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</si>
  <si>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</si>
  <si>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</si>
  <si>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</si>
  <si>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</si>
  <si>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</si>
  <si>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</si>
  <si>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</si>
  <si>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</si>
  <si>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</si>
  <si>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</si>
  <si>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</si>
  <si>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</si>
  <si>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</si>
  <si>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</si>
  <si>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</si>
  <si>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</si>
  <si>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</si>
  <si>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</si>
  <si>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</si>
  <si>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</si>
  <si>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</si>
  <si>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</si>
  <si>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</si>
  <si>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</si>
  <si>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</si>
  <si>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</si>
  <si>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</si>
  <si>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</si>
  <si>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</si>
  <si>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</si>
  <si>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</si>
  <si>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</si>
  <si>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</si>
  <si>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</si>
  <si>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</si>
  <si>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</si>
  <si>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</si>
  <si>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</si>
  <si>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</si>
  <si>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</si>
  <si>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</si>
  <si>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</si>
  <si>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</si>
  <si>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</si>
  <si>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</si>
  <si>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</si>
  <si>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</si>
  <si>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</si>
  <si>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</si>
  <si>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</si>
  <si>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</si>
  <si>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</si>
  <si>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</si>
  <si>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</si>
  <si>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</si>
  <si>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</si>
  <si>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</si>
  <si>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</si>
  <si>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</si>
  <si>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</si>
  <si>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</si>
  <si>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</si>
  <si>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</si>
  <si>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</si>
  <si>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</si>
  <si>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</si>
  <si>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</si>
  <si>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</si>
  <si>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</si>
  <si>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</si>
  <si>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</si>
  <si>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</si>
  <si>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</si>
  <si>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</si>
  <si>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</si>
  <si>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</si>
  <si>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</si>
  <si>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</si>
  <si>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</si>
  <si>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</si>
  <si>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</si>
  <si>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</si>
  <si>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</si>
  <si>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</si>
  <si>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</si>
  <si>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</si>
  <si>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</si>
  <si>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</si>
  <si>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</si>
  <si>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</si>
  <si>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</si>
  <si>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</si>
  <si>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</si>
  <si>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</si>
  <si>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</si>
  <si>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</si>
  <si>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</si>
  <si>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</si>
  <si>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</si>
  <si>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</si>
  <si>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</si>
  <si>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</si>
  <si>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</si>
  <si>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</si>
  <si>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</si>
  <si>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</si>
  <si>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</si>
  <si>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</si>
  <si>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</si>
  <si>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</si>
  <si>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</si>
  <si>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</si>
  <si>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</si>
  <si>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</si>
  <si>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</si>
  <si>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</si>
  <si>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</si>
  <si>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</si>
  <si>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</si>
  <si>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</si>
  <si>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</si>
  <si>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</si>
  <si>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</si>
  <si>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</si>
  <si>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</si>
  <si>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</si>
  <si>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</si>
  <si>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</si>
  <si>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</si>
  <si>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</si>
  <si>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</si>
  <si>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</si>
  <si>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</si>
  <si>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</si>
  <si>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</si>
  <si>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</si>
  <si>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</si>
  <si>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</si>
  <si>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</si>
  <si>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</si>
  <si>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</si>
  <si>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</si>
  <si>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</si>
  <si>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</si>
  <si>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</si>
  <si>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</si>
  <si>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</si>
  <si>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</si>
  <si>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</si>
  <si>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</si>
  <si>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</si>
  <si>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</si>
  <si>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</si>
  <si>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</si>
  <si>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</si>
  <si>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</si>
  <si>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</si>
  <si>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</si>
  <si>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</si>
  <si>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</si>
  <si>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</si>
  <si>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</si>
  <si>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</si>
  <si>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</si>
  <si>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</si>
  <si>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</si>
  <si>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</si>
  <si>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</si>
  <si>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</si>
  <si>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</si>
  <si>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</si>
  <si>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</si>
  <si>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</si>
  <si>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</si>
  <si>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</si>
  <si>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</si>
  <si>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</si>
  <si>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</si>
  <si>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</si>
  <si>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</si>
  <si>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</si>
  <si>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</si>
  <si>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</si>
  <si>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</si>
  <si>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</si>
  <si>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</si>
  <si>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</si>
  <si>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</si>
  <si>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</si>
  <si>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</si>
  <si>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</si>
  <si>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</si>
  <si>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</si>
  <si>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</si>
  <si>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</si>
  <si>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</si>
  <si>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</si>
  <si>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</si>
  <si>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</si>
  <si>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</si>
  <si>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</si>
  <si>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</si>
  <si>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</si>
  <si>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</si>
  <si>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</si>
  <si>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</si>
  <si>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</si>
  <si>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</si>
  <si>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</si>
  <si>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</si>
  <si>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</si>
  <si>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</si>
  <si>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</si>
  <si>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</si>
  <si>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</si>
  <si>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</si>
  <si>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</si>
  <si>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</si>
  <si>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</si>
  <si>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</si>
  <si>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</si>
  <si>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</si>
  <si>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</si>
  <si>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</si>
  <si>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</si>
  <si>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</si>
  <si>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</si>
  <si>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</si>
  <si>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</si>
  <si>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</si>
  <si>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</si>
  <si>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</si>
  <si>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</si>
  <si>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</si>
  <si>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</si>
  <si>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</si>
  <si>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</si>
  <si>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</si>
  <si>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</si>
  <si>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</si>
  <si>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</si>
  <si>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</si>
  <si>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</si>
  <si>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</si>
  <si>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</si>
  <si>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</si>
  <si>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</si>
  <si>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</si>
  <si>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</si>
  <si>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</si>
  <si>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</si>
  <si>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</si>
  <si>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</si>
  <si>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</si>
  <si>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</si>
  <si>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</si>
  <si>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</si>
  <si>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</si>
  <si>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</si>
  <si>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</si>
  <si>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</si>
  <si>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</si>
  <si>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</si>
  <si>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</si>
  <si>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</si>
  <si>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</si>
  <si>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</si>
  <si>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</si>
  <si>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</si>
  <si>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</si>
  <si>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</si>
  <si>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</si>
  <si>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</si>
  <si>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</si>
  <si>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</si>
  <si>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</si>
  <si>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</si>
  <si>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</si>
  <si>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</si>
  <si>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</si>
  <si>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</si>
  <si>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</si>
  <si>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</si>
  <si>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</si>
  <si>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</si>
  <si>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</si>
  <si>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</si>
  <si>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</si>
  <si>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</si>
  <si>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</si>
  <si>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</si>
  <si>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</si>
  <si>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</si>
  <si>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</si>
  <si>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</si>
  <si>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</si>
  <si>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</si>
  <si>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</si>
  <si>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</si>
  <si>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</si>
  <si>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</si>
  <si>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</si>
  <si>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</si>
  <si>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</si>
  <si>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</si>
  <si>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</si>
  <si>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</si>
  <si>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</si>
  <si>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</si>
  <si>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</si>
  <si>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</si>
  <si>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</si>
  <si>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</si>
  <si>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</si>
  <si>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</si>
  <si>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</si>
  <si>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</si>
  <si>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</si>
  <si>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</si>
  <si>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</si>
  <si>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</si>
  <si>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</si>
  <si>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</si>
  <si>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</si>
  <si>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</si>
  <si>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</si>
  <si>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</si>
  <si>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</si>
  <si>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</si>
  <si>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</si>
  <si>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</si>
  <si>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</si>
  <si>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</si>
  <si>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</si>
  <si>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</si>
  <si>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</si>
  <si>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</si>
  <si>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</si>
  <si>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</si>
  <si>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</si>
  <si>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</si>
  <si>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</si>
  <si>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</si>
  <si>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</si>
  <si>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</si>
  <si>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</si>
  <si>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</si>
  <si>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</si>
  <si>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</si>
  <si>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</si>
  <si>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</si>
  <si>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</si>
  <si>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</si>
  <si>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</si>
  <si>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</si>
  <si>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</si>
  <si>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</si>
  <si>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</si>
  <si>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</si>
  <si>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</si>
  <si>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</si>
  <si>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</si>
  <si>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</si>
  <si>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</si>
  <si>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</si>
  <si>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</si>
  <si>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</si>
  <si>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</si>
  <si>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</si>
  <si>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</si>
  <si>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</si>
  <si>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</si>
  <si>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</si>
  <si>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</si>
  <si>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</si>
  <si>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</si>
  <si>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</si>
  <si>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</si>
  <si>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</si>
  <si>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</si>
  <si>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</si>
  <si>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</si>
  <si>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</si>
  <si>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</si>
  <si>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</si>
  <si>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</si>
  <si>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</si>
  <si>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</si>
  <si>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</si>
  <si>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</si>
  <si>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</si>
  <si>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</si>
  <si>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</si>
  <si>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</si>
  <si>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</si>
  <si>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</si>
  <si>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</si>
  <si>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</si>
  <si>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</si>
  <si>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</si>
  <si>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</si>
  <si>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</si>
  <si>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</si>
  <si>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</si>
  <si>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</si>
  <si>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</si>
  <si>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</si>
  <si>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</si>
  <si>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</si>
  <si>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</si>
  <si>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</si>
  <si>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</si>
  <si>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</si>
  <si>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</si>
  <si>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</si>
  <si>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</si>
  <si>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</si>
  <si>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</si>
  <si>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</si>
  <si>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</si>
  <si>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</si>
  <si>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</si>
  <si>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</si>
  <si>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</si>
  <si>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</si>
  <si>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</si>
  <si>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</si>
  <si>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</si>
  <si>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</si>
  <si>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</si>
  <si>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</si>
  <si>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</si>
  <si>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</si>
  <si>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</si>
  <si>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</si>
  <si>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</si>
  <si>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</si>
  <si>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</si>
  <si>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</si>
  <si>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</si>
  <si>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</si>
  <si>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</si>
  <si>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</si>
  <si>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</si>
  <si>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</si>
  <si>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</si>
  <si>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</si>
  <si>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</si>
  <si>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</si>
  <si>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</si>
  <si>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</si>
  <si>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</si>
  <si>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</si>
  <si>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</si>
  <si>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</si>
  <si>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</si>
  <si>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</si>
  <si>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</si>
  <si>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</si>
  <si>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</si>
  <si>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</si>
  <si>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</si>
  <si>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</si>
  <si>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</si>
  <si>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</si>
  <si>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</si>
  <si>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</si>
  <si>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</si>
  <si>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</si>
  <si>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</si>
  <si>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</si>
  <si>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</si>
  <si>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</si>
  <si>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</si>
  <si>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</si>
  <si>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</si>
  <si>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</si>
  <si>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</si>
  <si>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</si>
  <si>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</si>
  <si>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</si>
  <si>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</si>
  <si>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</si>
  <si>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</si>
  <si>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</si>
  <si>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</si>
  <si>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</si>
  <si>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</si>
  <si>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</si>
  <si>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</si>
  <si>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</si>
  <si>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</si>
  <si>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</si>
  <si>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</si>
  <si>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</si>
  <si>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</si>
  <si>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</si>
  <si>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</si>
  <si>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</si>
  <si>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</si>
  <si>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</si>
  <si>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</si>
  <si>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</si>
  <si>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</si>
  <si>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</si>
  <si>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</si>
  <si>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</si>
  <si>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</si>
  <si>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</si>
  <si>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</si>
  <si>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</si>
  <si>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</si>
  <si>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</si>
  <si>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</si>
  <si>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</si>
  <si>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</si>
  <si>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</si>
  <si>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</si>
  <si>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</si>
  <si>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</si>
  <si>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</si>
  <si>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</si>
  <si>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</si>
  <si>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</si>
  <si>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</si>
  <si>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</si>
  <si>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</si>
  <si>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</si>
  <si>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</si>
  <si>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</si>
  <si>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</si>
  <si>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</si>
  <si>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</si>
  <si>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</si>
  <si>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</si>
  <si>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</si>
  <si>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</si>
  <si>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</si>
  <si>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</si>
  <si>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</si>
  <si>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</si>
  <si>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</si>
  <si>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</si>
  <si>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</si>
  <si>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</si>
  <si>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</si>
  <si>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</si>
  <si>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</si>
  <si>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</si>
  <si>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</si>
  <si>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</si>
  <si>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</si>
  <si>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</si>
  <si>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</si>
  <si>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</si>
  <si>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</si>
  <si>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</si>
  <si>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</si>
  <si>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</si>
  <si>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</si>
  <si>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</si>
  <si>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</si>
  <si>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</si>
  <si>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</si>
  <si>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</si>
  <si>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</si>
  <si>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</si>
  <si>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</si>
  <si>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</si>
  <si>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</si>
  <si>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</si>
  <si>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</si>
  <si>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</si>
  <si>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</si>
  <si>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</si>
  <si>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</si>
  <si>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</si>
  <si>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</si>
  <si>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</si>
  <si>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</si>
  <si>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</si>
  <si>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</si>
  <si>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</si>
  <si>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</si>
  <si>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</si>
  <si>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</si>
  <si>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</si>
  <si>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</si>
  <si>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</si>
  <si>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</si>
  <si>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</si>
  <si>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</si>
  <si>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</si>
  <si>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</si>
  <si>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</si>
  <si>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</si>
  <si>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</si>
  <si>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</si>
  <si>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</si>
  <si>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</si>
  <si>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</si>
  <si>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</si>
  <si>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</si>
  <si>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</si>
  <si>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</si>
  <si>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</si>
  <si>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</si>
  <si>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</si>
  <si>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</si>
  <si>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</si>
  <si>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</si>
  <si>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</si>
  <si>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</si>
  <si>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</si>
  <si>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</si>
  <si>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</si>
  <si>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</si>
  <si>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</si>
  <si>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</si>
  <si>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</si>
  <si>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</si>
  <si>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</si>
  <si>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</si>
  <si>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</si>
  <si>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</si>
  <si>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</si>
  <si>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</si>
  <si>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</si>
  <si>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</si>
  <si>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</si>
  <si>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</si>
  <si>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</si>
  <si>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</si>
  <si>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</si>
  <si>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</si>
  <si>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</si>
  <si>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</si>
  <si>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</si>
  <si>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</si>
  <si>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</si>
  <si>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</si>
  <si>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</si>
  <si>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</si>
  <si>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</si>
  <si>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</si>
  <si>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</si>
  <si>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</si>
  <si>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</si>
  <si>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</si>
  <si>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</si>
  <si>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</si>
  <si>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</si>
  <si>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</si>
  <si>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</si>
  <si>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</si>
  <si>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</si>
  <si>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</si>
  <si>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</si>
  <si>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</si>
  <si>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</si>
  <si>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</si>
  <si>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</si>
  <si>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</si>
  <si>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</si>
  <si>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</si>
  <si>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</si>
  <si>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</si>
  <si>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</si>
  <si>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</si>
  <si>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</si>
  <si>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</si>
  <si>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</si>
  <si>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</si>
  <si>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</si>
  <si>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</si>
  <si>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</si>
  <si>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</si>
  <si>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</si>
  <si>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</si>
  <si>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</si>
  <si>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</si>
  <si>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</si>
  <si>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</si>
  <si>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</si>
  <si>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</si>
  <si>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</si>
  <si>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</si>
  <si>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</si>
  <si>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</si>
  <si>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</si>
  <si>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</si>
  <si>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</si>
  <si>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</si>
  <si>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</si>
  <si>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</si>
  <si>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</si>
  <si>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</si>
  <si>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</si>
  <si>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</si>
  <si>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</si>
  <si>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</si>
  <si>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</si>
  <si>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</si>
  <si>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</si>
  <si>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</si>
  <si>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</si>
  <si>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</si>
  <si>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</si>
  <si>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</si>
  <si>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</si>
  <si>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</si>
  <si>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</si>
  <si>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</si>
  <si>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</si>
  <si>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</si>
  <si>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</si>
  <si>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</si>
  <si>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</si>
  <si>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</si>
  <si>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</si>
  <si>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</si>
  <si>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</si>
  <si>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</si>
  <si>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</si>
  <si>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</si>
  <si>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</si>
  <si>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</si>
  <si>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</si>
  <si>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</si>
  <si>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</si>
  <si>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</si>
  <si>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</si>
  <si>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</si>
  <si>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</si>
  <si>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</si>
  <si>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</si>
  <si>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</si>
  <si>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</si>
  <si>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</si>
  <si>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</si>
  <si>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</si>
  <si>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</si>
  <si>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</si>
  <si>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</si>
  <si>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</si>
  <si>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</si>
  <si>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</si>
  <si>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</si>
  <si>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</si>
  <si>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</si>
  <si>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</si>
  <si>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</si>
  <si>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</si>
  <si>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</si>
  <si>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</si>
  <si>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</si>
  <si>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</si>
  <si>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</si>
  <si>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</si>
  <si>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</si>
  <si>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</si>
  <si>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</si>
  <si>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</si>
  <si>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</si>
  <si>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</si>
  <si>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</si>
  <si>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</si>
  <si>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</si>
  <si>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</si>
  <si>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</si>
  <si>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</si>
  <si>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</si>
  <si>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</si>
  <si>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</si>
  <si>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</si>
  <si>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</si>
  <si>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</si>
  <si>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</si>
  <si>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</si>
  <si>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</si>
  <si>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</si>
  <si>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</si>
  <si>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</si>
  <si>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</si>
  <si>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</si>
  <si>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</si>
  <si>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</si>
  <si>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</si>
  <si>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</si>
  <si>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</si>
  <si>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</si>
  <si>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</si>
  <si>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</si>
  <si>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</si>
  <si>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</si>
  <si>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</si>
  <si>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</si>
  <si>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</si>
  <si>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</si>
  <si>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</si>
  <si>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</si>
  <si>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</si>
  <si>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</si>
  <si>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</si>
  <si>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</si>
  <si>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</si>
  <si>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</si>
  <si>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</si>
  <si>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</si>
  <si>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</si>
  <si>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</si>
  <si>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</si>
  <si>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</si>
  <si>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</si>
  <si>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</si>
  <si>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</si>
  <si>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</si>
  <si>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</si>
  <si>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</si>
  <si>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</si>
  <si>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</si>
  <si>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</si>
  <si>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</si>
  <si>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</si>
  <si>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</si>
  <si>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</si>
  <si>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</si>
  <si>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</si>
  <si>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</si>
  <si>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</si>
  <si>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</si>
  <si>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</si>
  <si>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</si>
  <si>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</si>
  <si>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</si>
  <si>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</si>
  <si>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</si>
  <si>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</si>
  <si>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</si>
  <si>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</si>
  <si>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</si>
  <si>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</si>
  <si>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</si>
  <si>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</si>
  <si>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</si>
  <si>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</si>
  <si>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</si>
  <si>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</si>
  <si>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</si>
  <si>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</si>
  <si>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</si>
  <si>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</si>
  <si>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</si>
  <si>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</si>
  <si>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</si>
  <si>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</si>
  <si>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</si>
  <si>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</si>
  <si>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</si>
  <si>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</si>
  <si>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</si>
  <si>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</si>
  <si>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</si>
  <si>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</si>
  <si>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</si>
  <si>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</si>
  <si>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</si>
  <si>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</si>
  <si>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</si>
  <si>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</si>
  <si>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</si>
  <si>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</si>
  <si>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</si>
  <si>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</si>
  <si>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</si>
  <si>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</si>
  <si>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</si>
  <si>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</si>
  <si>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</si>
  <si>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</si>
  <si>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</si>
  <si>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</si>
  <si>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</si>
  <si>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</si>
  <si>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</si>
  <si>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</si>
  <si>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</si>
  <si>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</si>
  <si>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</si>
  <si>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</si>
  <si>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</si>
  <si>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</si>
  <si>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</si>
  <si>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</si>
  <si>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</si>
  <si>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</si>
  <si>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</si>
  <si>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</si>
  <si>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</si>
  <si>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</si>
  <si>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</si>
  <si>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</si>
  <si>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</si>
  <si>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</si>
  <si>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</si>
  <si>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</si>
  <si>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</si>
  <si>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</si>
  <si>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</si>
  <si>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</si>
  <si>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</si>
  <si>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</si>
  <si>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</si>
  <si>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</si>
  <si>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</si>
  <si>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</si>
  <si>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</si>
  <si>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</si>
  <si>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</si>
  <si>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</si>
  <si>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</si>
  <si>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</si>
  <si>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</si>
  <si>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</si>
  <si>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</si>
  <si>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</si>
  <si>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</si>
  <si>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</si>
  <si>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</si>
  <si>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</si>
  <si>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</si>
  <si>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</si>
  <si>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</si>
  <si>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</si>
  <si>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</si>
  <si>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</si>
  <si>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</si>
  <si>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</si>
  <si>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</si>
  <si>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</si>
  <si>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</si>
  <si>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</si>
  <si>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</si>
  <si>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</si>
  <si>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</si>
  <si>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</si>
  <si>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</si>
  <si>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</si>
  <si>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</si>
  <si>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</si>
  <si>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</si>
  <si>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</si>
  <si>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</si>
  <si>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</si>
  <si>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</si>
  <si>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</si>
  <si>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</si>
  <si>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</si>
  <si>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</si>
  <si>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</si>
  <si>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</si>
  <si>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</si>
  <si>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</si>
  <si>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</si>
  <si>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</si>
  <si>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</si>
  <si>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</si>
  <si>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</si>
  <si>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</si>
  <si>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</si>
  <si>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</si>
  <si>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</si>
  <si>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</si>
  <si>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</si>
  <si>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</si>
  <si>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</si>
  <si>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</si>
  <si>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</si>
  <si>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</si>
  <si>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</si>
  <si>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</si>
  <si>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</si>
  <si>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</si>
  <si>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</si>
  <si>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</si>
  <si>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</si>
  <si>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</si>
  <si>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</si>
  <si>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</si>
  <si>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</si>
  <si>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</si>
  <si>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</si>
  <si>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</si>
  <si>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</si>
  <si>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</si>
  <si>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</si>
  <si>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</si>
  <si>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</si>
  <si>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</si>
  <si>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</si>
  <si>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</si>
  <si>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</si>
  <si>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</si>
  <si>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</si>
  <si>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</si>
  <si>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</si>
  <si>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</si>
  <si>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</si>
  <si>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</si>
  <si>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</si>
  <si>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</si>
  <si>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</si>
  <si>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</si>
  <si>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</si>
  <si>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</si>
  <si>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</si>
  <si>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</si>
  <si>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</si>
  <si>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</si>
  <si>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</si>
  <si>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</si>
  <si>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</si>
  <si>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</si>
  <si>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</si>
  <si>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</si>
  <si>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</si>
  <si>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</si>
  <si>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</si>
  <si>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</si>
  <si>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</si>
  <si>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</si>
  <si>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</si>
  <si>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</si>
  <si>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</si>
  <si>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</si>
  <si>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</si>
  <si>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</si>
  <si>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</si>
  <si>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</si>
  <si>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</si>
  <si>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</si>
  <si>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</si>
  <si>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</si>
  <si>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</si>
  <si>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</si>
  <si>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</si>
  <si>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</si>
  <si>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</si>
  <si>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</si>
  <si>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</si>
  <si>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</si>
  <si>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</si>
  <si>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</si>
  <si>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</si>
  <si>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</si>
  <si>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</si>
  <si>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</si>
  <si>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</si>
  <si>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</si>
  <si>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</si>
  <si>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</si>
  <si>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</si>
  <si>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</si>
  <si>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</si>
  <si>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</si>
  <si>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</si>
  <si>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</si>
  <si>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</si>
  <si>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</si>
  <si>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</si>
  <si>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</si>
  <si>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</si>
  <si>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</si>
  <si>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</si>
  <si>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</si>
  <si>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</si>
  <si>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</si>
  <si>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</si>
  <si>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</si>
  <si>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</si>
  <si>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</si>
  <si>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</si>
  <si>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</si>
  <si>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</si>
  <si>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</si>
  <si>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</si>
  <si>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</si>
  <si>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</si>
  <si>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</si>
  <si>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</si>
  <si>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</si>
  <si>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</si>
  <si>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</si>
  <si>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</si>
  <si>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</si>
  <si>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</si>
  <si>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</si>
  <si>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</si>
  <si>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</si>
  <si>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</si>
  <si>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</si>
  <si>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</si>
  <si>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</si>
  <si>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</si>
  <si>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</si>
  <si>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</si>
  <si>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</si>
  <si>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</si>
  <si>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</si>
  <si>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</si>
  <si>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</si>
  <si>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</si>
  <si>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</si>
  <si>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</si>
  <si>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</si>
  <si>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</si>
  <si>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</si>
  <si>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</si>
  <si>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</si>
  <si>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</si>
  <si>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</si>
  <si>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</si>
  <si>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</si>
  <si>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</si>
  <si>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</si>
  <si>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</si>
  <si>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</si>
  <si>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</si>
  <si>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</si>
  <si>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</si>
  <si>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</si>
  <si>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</si>
  <si>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</si>
  <si>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</si>
  <si>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</si>
  <si>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</si>
  <si>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</si>
  <si>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</si>
  <si>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</si>
  <si>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</si>
  <si>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</si>
  <si>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</si>
  <si>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</si>
  <si>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</si>
  <si>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</si>
  <si>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</si>
  <si>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</si>
  <si>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</si>
  <si>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</si>
  <si>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</si>
  <si>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</si>
  <si>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</si>
  <si>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</si>
  <si>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</si>
  <si>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</si>
  <si>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</si>
  <si>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</si>
  <si>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</si>
  <si>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</si>
  <si>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</si>
  <si>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</si>
  <si>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</si>
  <si>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</si>
  <si>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</si>
  <si>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</si>
  <si>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</si>
  <si>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</si>
  <si>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</si>
  <si>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</si>
  <si>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</si>
  <si>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</si>
  <si>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</si>
  <si>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</si>
  <si>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</si>
  <si>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</si>
  <si>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</si>
  <si>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</si>
  <si>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</si>
  <si>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</si>
  <si>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</si>
  <si>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</si>
  <si>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</si>
  <si>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</si>
  <si>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</si>
  <si>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</si>
  <si>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</si>
  <si>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</si>
  <si>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</si>
  <si>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</si>
  <si>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</si>
  <si>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</si>
  <si>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</si>
  <si>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</si>
  <si>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</si>
  <si>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</si>
  <si>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</si>
  <si>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</si>
  <si>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</si>
  <si>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</si>
  <si>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</si>
  <si>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</si>
  <si>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</si>
  <si>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</si>
  <si>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</si>
  <si>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</si>
  <si>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</si>
  <si>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</si>
  <si>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</si>
  <si>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</si>
  <si>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</si>
  <si>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</si>
  <si>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</si>
  <si>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</si>
  <si>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</si>
  <si>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</si>
  <si>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</si>
  <si>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</si>
  <si>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</si>
  <si>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</si>
  <si>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</si>
  <si>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</si>
  <si>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</si>
  <si>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</si>
  <si>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</si>
  <si>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</si>
  <si>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</si>
  <si>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</si>
  <si>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</si>
  <si>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</si>
  <si>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</si>
  <si>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</si>
  <si>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</si>
  <si>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</si>
  <si>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</si>
  <si>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</si>
  <si>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</si>
  <si>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</si>
  <si>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</si>
  <si>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</si>
  <si>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</si>
  <si>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</si>
  <si>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</si>
  <si>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</si>
  <si>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</si>
  <si>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</si>
  <si>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</si>
  <si>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</si>
  <si>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</si>
  <si>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</si>
  <si>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</si>
  <si>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</si>
  <si>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</si>
  <si>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</si>
  <si>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</si>
  <si>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</si>
  <si>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</si>
  <si>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</si>
  <si>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</si>
  <si>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</si>
  <si>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</si>
  <si>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</si>
  <si>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</si>
  <si>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</si>
  <si>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</si>
  <si>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</si>
  <si>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</si>
  <si>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</si>
  <si>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</si>
  <si>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</si>
  <si>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</si>
  <si>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</si>
  <si>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</si>
  <si>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</si>
  <si>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</si>
  <si>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</si>
  <si>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</si>
  <si>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</si>
  <si>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</si>
  <si>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</si>
  <si>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</si>
  <si>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</si>
  <si>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</si>
  <si>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</si>
  <si>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</si>
  <si>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</si>
  <si>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</si>
  <si>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</si>
  <si>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</si>
  <si>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</si>
  <si>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</si>
  <si>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</si>
  <si>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</si>
  <si>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</si>
  <si>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</si>
  <si>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</si>
  <si>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</si>
  <si>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</si>
  <si>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</si>
  <si>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</si>
  <si>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</si>
  <si>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</si>
  <si>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</si>
  <si>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</si>
  <si>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</si>
  <si>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</si>
  <si>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</si>
  <si>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</si>
  <si>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</si>
  <si>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</si>
  <si>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</si>
  <si>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</si>
  <si>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</si>
  <si>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</si>
  <si>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</si>
  <si>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</si>
  <si>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</si>
  <si>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</si>
  <si>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</si>
  <si>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</si>
  <si>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</si>
  <si>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</si>
  <si>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</si>
  <si>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</si>
  <si>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</si>
  <si>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</si>
  <si>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</si>
  <si>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</si>
  <si>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</si>
  <si>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</si>
  <si>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</si>
  <si>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</si>
  <si>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</si>
  <si>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</si>
  <si>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</si>
  <si>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</si>
  <si>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</si>
  <si>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</si>
  <si>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</si>
  <si>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</si>
  <si>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</si>
  <si>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</si>
  <si>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</si>
  <si>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</si>
  <si>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</si>
  <si>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</si>
  <si>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</si>
  <si>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</si>
  <si>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</si>
  <si>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</si>
  <si>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</si>
  <si>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</si>
  <si>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</si>
  <si>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</si>
  <si>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</si>
  <si>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</si>
  <si>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</si>
  <si>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</si>
  <si>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</si>
  <si>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</si>
  <si>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</si>
  <si>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</si>
  <si>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</si>
  <si>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</si>
  <si>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</si>
  <si>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</si>
  <si>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</si>
  <si>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</si>
  <si>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</si>
  <si>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</si>
  <si>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</si>
  <si>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</si>
  <si>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</si>
  <si>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</si>
  <si>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</si>
  <si>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</si>
  <si>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</si>
  <si>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</si>
  <si>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</si>
  <si>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</si>
  <si>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</si>
  <si>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</si>
  <si>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</si>
  <si>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</si>
  <si>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</si>
  <si>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</si>
  <si>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</si>
  <si>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</si>
  <si>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</si>
  <si>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</si>
  <si>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</si>
  <si>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</si>
  <si>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</si>
  <si>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</si>
  <si>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</si>
  <si>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</si>
  <si>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</si>
  <si>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</si>
  <si>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</si>
  <si>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</si>
  <si>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</si>
  <si>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</si>
  <si>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</si>
  <si>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</si>
  <si>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</si>
  <si>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</si>
  <si>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</si>
  <si>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</si>
  <si>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</si>
  <si>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</si>
  <si>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</si>
  <si>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</si>
  <si>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</si>
  <si>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</si>
  <si>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</si>
  <si>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</si>
  <si>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</si>
  <si>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</si>
  <si>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</si>
  <si>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</si>
  <si>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</si>
  <si>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</si>
  <si>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</si>
  <si>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</si>
  <si>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</si>
  <si>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</si>
  <si>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</si>
  <si>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</si>
  <si>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</si>
  <si>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</si>
  <si>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</si>
  <si>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</si>
  <si>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</si>
  <si>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</si>
  <si>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</si>
  <si>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</si>
  <si>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</si>
  <si>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</si>
  <si>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</si>
  <si>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</si>
  <si>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</si>
  <si>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</si>
  <si>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</si>
  <si>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</si>
  <si>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</si>
  <si>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</si>
  <si>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</si>
  <si>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</si>
  <si>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</si>
  <si>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</si>
  <si>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</si>
  <si>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</si>
  <si>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</si>
  <si>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</si>
  <si>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</si>
  <si>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</si>
  <si>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</si>
  <si>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</si>
  <si>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</si>
  <si>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</si>
  <si>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</si>
  <si>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</si>
  <si>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</si>
  <si>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</si>
  <si>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</si>
  <si>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</si>
  <si>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</si>
  <si>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</si>
  <si>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</si>
  <si>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</si>
  <si>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</si>
  <si>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</si>
  <si>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</si>
  <si>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</si>
  <si>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</si>
  <si>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</si>
  <si>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</si>
  <si>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</si>
  <si>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</si>
  <si>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</si>
  <si>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</si>
  <si>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</si>
  <si>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</si>
  <si>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</si>
  <si>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</si>
  <si>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</si>
  <si>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</si>
  <si>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</si>
  <si>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</si>
  <si>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</si>
  <si>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</si>
  <si>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</si>
  <si>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</si>
  <si>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</si>
  <si>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</si>
  <si>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</si>
  <si>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</si>
  <si>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</si>
  <si>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</si>
  <si>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</si>
  <si>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</si>
  <si>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</si>
  <si>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</si>
  <si>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</si>
  <si>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</si>
  <si>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</si>
  <si>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</si>
  <si>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</si>
  <si>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</si>
  <si>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</si>
  <si>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</si>
  <si>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</si>
  <si>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</si>
  <si>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</si>
  <si>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</si>
  <si>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</si>
  <si>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</si>
  <si>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</si>
  <si>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</si>
  <si>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</si>
  <si>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</si>
  <si>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</si>
  <si>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</si>
  <si>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</si>
  <si>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</si>
  <si>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</si>
  <si>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</si>
  <si>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</si>
  <si>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</si>
  <si>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</si>
  <si>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</si>
  <si>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</si>
  <si>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</si>
  <si>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</si>
  <si>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</si>
  <si>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</si>
  <si>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</si>
  <si>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</si>
  <si>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</si>
  <si>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</si>
  <si>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</si>
  <si>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</si>
  <si>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</si>
  <si>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</si>
  <si>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</si>
  <si>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</si>
  <si>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</si>
  <si>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</si>
  <si>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</si>
  <si>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</si>
  <si>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</si>
  <si>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</si>
  <si>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</si>
  <si>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</si>
  <si>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</si>
  <si>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</si>
  <si>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</si>
  <si>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</si>
  <si>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</si>
  <si>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</si>
  <si>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</si>
  <si>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</si>
  <si>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</si>
  <si>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</si>
  <si>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</si>
  <si>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</si>
  <si>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</si>
  <si>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</si>
  <si>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</si>
  <si>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</si>
  <si>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</si>
  <si>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</si>
  <si>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</si>
  <si>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</si>
  <si>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</si>
  <si>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</si>
  <si>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</si>
  <si>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</si>
  <si>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</si>
  <si>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</si>
  <si>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</si>
  <si>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</si>
  <si>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</si>
  <si>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</si>
  <si>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</si>
  <si>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</si>
  <si>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</si>
  <si>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</si>
  <si>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</si>
  <si>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</si>
  <si>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</si>
  <si>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</si>
  <si>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</si>
  <si>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</si>
  <si>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</si>
  <si>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</si>
  <si>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</si>
  <si>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</si>
  <si>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</si>
  <si>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</si>
  <si>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</si>
  <si>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</si>
  <si>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</si>
  <si>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</si>
  <si>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</si>
  <si>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</si>
  <si>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</si>
  <si>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</si>
  <si>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</si>
  <si>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</si>
  <si>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</si>
  <si>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</si>
  <si>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</si>
  <si>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</si>
  <si>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</si>
  <si>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</si>
  <si>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</si>
  <si>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</si>
  <si>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</si>
  <si>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</si>
  <si>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</si>
  <si>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</si>
  <si>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</si>
  <si>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</si>
  <si>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</si>
  <si>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</si>
  <si>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</si>
  <si>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</si>
  <si>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</si>
  <si>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</si>
  <si>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</si>
  <si>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</si>
  <si>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</si>
  <si>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</si>
  <si>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</si>
  <si>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</si>
  <si>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</si>
  <si>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</si>
  <si>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</si>
  <si>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</si>
  <si>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</si>
  <si>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</si>
  <si>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</si>
  <si>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</si>
  <si>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</si>
  <si>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</si>
  <si>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</si>
  <si>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</si>
  <si>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</si>
  <si>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</si>
  <si>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</si>
  <si>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</si>
  <si>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</si>
  <si>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</si>
  <si>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</si>
  <si>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</si>
  <si>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</si>
  <si>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</si>
  <si>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</si>
  <si>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</si>
  <si>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</si>
  <si>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</si>
  <si>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</si>
  <si>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</si>
  <si>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</si>
  <si>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</si>
  <si>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</si>
  <si>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</si>
  <si>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</si>
  <si>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</si>
  <si>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</si>
  <si>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</si>
  <si>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</si>
  <si>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</si>
  <si>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</si>
  <si>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</si>
  <si>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</si>
  <si>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</si>
  <si>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</si>
  <si>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</si>
  <si>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</si>
  <si>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</si>
  <si>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</si>
  <si>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</si>
  <si>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</si>
  <si>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</si>
  <si>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</si>
  <si>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</si>
  <si>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</si>
  <si>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</si>
  <si>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</si>
  <si>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</si>
  <si>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</si>
  <si>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</si>
  <si>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</si>
  <si>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</si>
  <si>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</si>
  <si>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</si>
  <si>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</si>
  <si>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</si>
  <si>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</si>
  <si>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</si>
  <si>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</si>
  <si>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</si>
  <si>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</si>
  <si>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</si>
  <si>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</si>
  <si>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</si>
  <si>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</si>
  <si>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</si>
  <si>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</si>
  <si>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</si>
  <si>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</si>
  <si>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</si>
  <si>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</si>
  <si>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</si>
  <si>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</si>
  <si>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</si>
  <si>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</si>
  <si>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</si>
  <si>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</si>
  <si>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</si>
  <si>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</si>
  <si>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</si>
  <si>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</si>
  <si>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</si>
  <si>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</si>
  <si>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</si>
  <si>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</si>
  <si>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</si>
  <si>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</si>
  <si>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</si>
  <si>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</si>
  <si>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</si>
  <si>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</si>
  <si>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</si>
  <si>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</si>
  <si>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</si>
  <si>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</si>
  <si>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</si>
  <si>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</si>
  <si>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</si>
  <si>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</si>
  <si>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</si>
  <si>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</si>
  <si>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</si>
  <si>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</si>
  <si>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</si>
  <si>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</si>
  <si>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</si>
  <si>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</si>
  <si>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</si>
  <si>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</si>
  <si>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</si>
  <si>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</si>
  <si>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</si>
  <si>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</si>
  <si>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</si>
  <si>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</si>
  <si>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</si>
  <si>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</si>
  <si>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</si>
  <si>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</si>
  <si>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</si>
  <si>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</si>
  <si>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</si>
  <si>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</si>
  <si>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</si>
  <si>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</si>
  <si>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</si>
  <si>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</si>
  <si>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</si>
  <si>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</si>
  <si>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</si>
  <si>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</si>
  <si>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</si>
  <si>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</si>
  <si>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</si>
  <si>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</si>
  <si>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</si>
  <si>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</si>
  <si>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</si>
  <si>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</si>
  <si>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</si>
  <si>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</si>
  <si>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</si>
  <si>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</si>
  <si>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</si>
  <si>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</si>
  <si>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</si>
  <si>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</si>
  <si>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</si>
  <si>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</si>
  <si>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</si>
  <si>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</si>
  <si>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</si>
  <si>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</si>
  <si>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</si>
  <si>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</si>
  <si>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</si>
  <si>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</si>
  <si>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</si>
  <si>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</si>
  <si>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</si>
  <si>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</si>
  <si>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</si>
  <si>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</si>
  <si>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</si>
  <si>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</si>
  <si>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</si>
  <si>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</si>
  <si>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</si>
  <si>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</si>
  <si>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</si>
  <si>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</si>
  <si>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</si>
  <si>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</si>
  <si>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</si>
  <si>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</si>
  <si>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</si>
  <si>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</si>
  <si>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</si>
  <si>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</si>
  <si>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</si>
  <si>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</si>
  <si>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</si>
  <si>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</si>
  <si>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</si>
  <si>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</si>
  <si>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</si>
  <si>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</si>
  <si>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</si>
  <si>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</si>
  <si>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</si>
  <si>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</si>
  <si>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</si>
  <si>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</si>
  <si>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</si>
  <si>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</si>
  <si>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</si>
  <si>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</si>
  <si>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</si>
  <si>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</si>
  <si>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</si>
  <si>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</si>
  <si>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</si>
  <si>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</si>
  <si>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</si>
  <si>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</si>
  <si>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</si>
  <si>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</si>
  <si>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</si>
  <si>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</si>
  <si>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</si>
  <si>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</si>
  <si>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</si>
  <si>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</si>
  <si>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</si>
  <si>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</si>
  <si>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</si>
  <si>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</si>
  <si>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</si>
  <si>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</si>
  <si>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</si>
  <si>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</si>
  <si>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</si>
  <si>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</si>
  <si>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</si>
  <si>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</si>
  <si>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</si>
  <si>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</si>
  <si>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</si>
  <si>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</si>
  <si>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</si>
  <si>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</si>
  <si>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</si>
  <si>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</si>
  <si>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</si>
  <si>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</si>
  <si>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</si>
  <si>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</si>
  <si>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</si>
  <si>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</si>
  <si>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</si>
  <si>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</si>
  <si>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</si>
  <si>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</si>
  <si>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</si>
  <si>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</si>
  <si>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</si>
  <si>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</si>
  <si>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</si>
  <si>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</si>
  <si>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</si>
  <si>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</si>
  <si>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</si>
  <si>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</si>
  <si>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</si>
  <si>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</si>
  <si>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</si>
  <si>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</si>
  <si>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</si>
  <si>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</si>
  <si>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</si>
  <si>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</si>
  <si>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</si>
  <si>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</si>
  <si>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</si>
  <si>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</si>
  <si>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</si>
  <si>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</si>
  <si>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</si>
  <si>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</si>
  <si>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</si>
  <si>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</si>
  <si>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</si>
  <si>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</si>
  <si>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</si>
  <si>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</si>
  <si>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</si>
  <si>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</si>
  <si>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</si>
  <si>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</si>
  <si>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</si>
  <si>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</si>
  <si>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</si>
  <si>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</si>
  <si>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</si>
  <si>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</si>
  <si>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</si>
  <si>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</si>
  <si>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</si>
  <si>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</si>
  <si>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</si>
  <si>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</si>
  <si>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</si>
  <si>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</si>
  <si>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</si>
  <si>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</si>
  <si>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</si>
  <si>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</si>
  <si>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</si>
  <si>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</si>
  <si>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</si>
  <si>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</si>
  <si>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</si>
  <si>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</si>
  <si>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</si>
  <si>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</si>
  <si>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</si>
  <si>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</si>
  <si>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</si>
  <si>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</si>
  <si>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</si>
  <si>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</si>
  <si>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</si>
  <si>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</si>
  <si>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</si>
  <si>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</si>
  <si>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</si>
  <si>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</si>
  <si>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</si>
  <si>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</si>
  <si>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</si>
  <si>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</si>
  <si>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</si>
  <si>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</si>
  <si>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</si>
  <si>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</si>
  <si>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</si>
  <si>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</si>
  <si>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</si>
  <si>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</si>
  <si>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</si>
  <si>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</si>
  <si>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</si>
  <si>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</si>
  <si>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</si>
  <si>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</si>
  <si>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</si>
  <si>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</si>
  <si>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</si>
  <si>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</si>
  <si>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</si>
  <si>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</si>
  <si>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</si>
  <si>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</si>
  <si>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</si>
  <si>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</si>
  <si>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</si>
  <si>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</si>
  <si>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</si>
  <si>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</si>
  <si>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</si>
  <si>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</si>
  <si>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</si>
  <si>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</si>
  <si>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</si>
  <si>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</si>
  <si>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</si>
  <si>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</si>
  <si>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</si>
  <si>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</si>
  <si>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</si>
  <si>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</si>
  <si>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</si>
  <si>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</si>
  <si>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</si>
  <si>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</si>
  <si>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</si>
  <si>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</si>
  <si>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</si>
  <si>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</si>
  <si>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</si>
  <si>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</si>
  <si>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</si>
  <si>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</si>
  <si>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</si>
  <si>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</si>
  <si>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</si>
  <si>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</si>
  <si>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</si>
  <si>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</si>
  <si>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</si>
  <si>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</si>
  <si>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</si>
  <si>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</si>
  <si>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</si>
  <si>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</si>
  <si>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</si>
  <si>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</si>
  <si>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</si>
  <si>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</si>
  <si>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</si>
  <si>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</si>
  <si>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</si>
  <si>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</si>
  <si>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</si>
  <si>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</si>
  <si>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</si>
  <si>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</si>
  <si>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</si>
  <si>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</si>
  <si>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</si>
  <si>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</si>
  <si>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</si>
  <si>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</si>
  <si>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</si>
  <si>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</si>
  <si>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</si>
  <si>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</si>
  <si>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</si>
  <si>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</si>
  <si>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</si>
  <si>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</si>
  <si>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</si>
  <si>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</si>
  <si>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</si>
  <si>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</si>
  <si>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</si>
  <si>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</si>
  <si>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</si>
  <si>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</si>
  <si>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</si>
  <si>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</si>
  <si>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</si>
  <si>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</si>
  <si>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</si>
  <si>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</si>
  <si>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</si>
  <si>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</si>
  <si>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</si>
  <si>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</si>
  <si>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</si>
  <si>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</si>
  <si>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</si>
  <si>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</si>
  <si>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</si>
  <si>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</si>
  <si>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</si>
  <si>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</si>
  <si>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</si>
  <si>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</si>
  <si>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</si>
  <si>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</si>
  <si>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</si>
  <si>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</si>
  <si>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</si>
  <si>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</si>
  <si>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</si>
  <si>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</si>
  <si>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</si>
  <si>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</si>
  <si>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</si>
  <si>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</si>
  <si>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</si>
  <si>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</si>
  <si>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</si>
  <si>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</si>
  <si>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</si>
  <si>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</si>
  <si>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</si>
  <si>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</si>
  <si>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</si>
  <si>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</si>
  <si>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</si>
  <si>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</si>
  <si>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</si>
  <si>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</si>
  <si>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</si>
  <si>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</si>
  <si>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</si>
  <si>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</si>
  <si>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</si>
  <si>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</si>
  <si>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</si>
  <si>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</si>
  <si>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</si>
  <si>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</si>
  <si>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</si>
  <si>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</si>
  <si>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</si>
  <si>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</si>
  <si>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</si>
  <si>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</si>
  <si>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</si>
  <si>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</si>
  <si>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</si>
  <si>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</si>
  <si>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</si>
  <si>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</si>
  <si>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</si>
  <si>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</si>
  <si>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</si>
  <si>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</si>
  <si>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</si>
  <si>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</si>
  <si>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</si>
  <si>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</si>
  <si>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</si>
  <si>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</si>
  <si>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</si>
  <si>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</si>
  <si>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</si>
  <si>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</si>
  <si>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</si>
  <si>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</si>
  <si>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</si>
  <si>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</si>
  <si>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</si>
  <si>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</si>
  <si>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</si>
  <si>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</si>
  <si>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</si>
  <si>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</si>
  <si>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</si>
  <si>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</si>
  <si>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</si>
  <si>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</si>
  <si>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</si>
  <si>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</si>
  <si>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</si>
  <si>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</si>
  <si>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</si>
  <si>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</si>
  <si>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</si>
  <si>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</si>
  <si>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</si>
  <si>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</si>
  <si>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</si>
  <si>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</si>
  <si>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</si>
  <si>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</si>
  <si>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</si>
  <si>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</si>
  <si>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</si>
  <si>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</si>
  <si>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</si>
  <si>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</si>
  <si>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</si>
  <si>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</si>
  <si>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</si>
  <si>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</si>
  <si>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</si>
  <si>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</si>
  <si>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</si>
  <si>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</si>
  <si>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</si>
  <si>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</si>
  <si>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</si>
  <si>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</si>
  <si>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</si>
  <si>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</si>
  <si>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</si>
  <si>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</si>
  <si>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</si>
  <si>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</si>
  <si>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</si>
  <si>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</si>
  <si>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</si>
  <si>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</si>
  <si>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</si>
  <si>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</si>
  <si>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</si>
  <si>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</si>
  <si>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</si>
  <si>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</si>
  <si>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</si>
  <si>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</si>
  <si>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</si>
  <si>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</si>
  <si>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</si>
  <si>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</si>
  <si>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</si>
  <si>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</si>
  <si>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</si>
  <si>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</si>
  <si>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</si>
  <si>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</si>
  <si>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</si>
  <si>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</si>
  <si>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</si>
  <si>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</si>
  <si>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</si>
  <si>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</si>
  <si>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</si>
  <si>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</si>
  <si>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</si>
  <si>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</si>
  <si>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</si>
  <si>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</si>
  <si>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</si>
  <si>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</si>
  <si>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</si>
  <si>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</si>
  <si>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</si>
  <si>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</si>
  <si>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</si>
  <si>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</si>
  <si>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</si>
  <si>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</si>
  <si>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</si>
  <si>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</si>
  <si>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</si>
  <si>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</si>
  <si>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</si>
  <si>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</si>
  <si>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</si>
  <si>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</si>
  <si>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</si>
  <si>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</si>
  <si>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</si>
  <si>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</si>
  <si>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</si>
  <si>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</si>
  <si>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</si>
  <si>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</si>
  <si>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</si>
  <si>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</si>
  <si>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</si>
  <si>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</si>
  <si>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</si>
  <si>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</si>
  <si>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</si>
  <si>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</si>
  <si>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</si>
  <si>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</si>
  <si>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</si>
  <si>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</si>
  <si>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</si>
  <si>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</si>
  <si>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</si>
  <si>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</si>
  <si>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</si>
  <si>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</si>
  <si>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</si>
  <si>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</si>
  <si>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</si>
  <si>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</si>
  <si>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</si>
  <si>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</si>
  <si>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</si>
  <si>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</si>
  <si>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</si>
  <si>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</si>
  <si>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</si>
  <si>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</si>
  <si>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</si>
  <si>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</si>
  <si>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</si>
  <si>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</si>
  <si>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</si>
  <si>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</si>
  <si>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</si>
  <si>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</si>
  <si>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</si>
  <si>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</si>
  <si>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</si>
  <si>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</si>
  <si>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</si>
  <si>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</si>
  <si>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</si>
  <si>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</si>
  <si>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</si>
  <si>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</si>
  <si>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</si>
  <si>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</si>
  <si>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</si>
  <si>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</si>
  <si>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</si>
  <si>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</si>
  <si>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</si>
  <si>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</si>
  <si>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</si>
  <si>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</si>
  <si>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</si>
  <si>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</si>
  <si>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</si>
  <si>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</si>
  <si>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</si>
  <si>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</si>
  <si>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</si>
  <si>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</si>
  <si>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</si>
  <si>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</si>
  <si>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</si>
  <si>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</si>
  <si>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</si>
  <si>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</si>
  <si>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</si>
  <si>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</si>
  <si>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</si>
  <si>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</si>
  <si>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</si>
  <si>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</si>
  <si>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</si>
  <si>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</si>
  <si>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</si>
  <si>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</si>
  <si>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</si>
  <si>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</si>
  <si>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</si>
  <si>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</si>
  <si>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</si>
  <si>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</si>
  <si>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</si>
  <si>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</si>
  <si>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</si>
  <si>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</si>
  <si>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</si>
  <si>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</si>
  <si>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</si>
  <si>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</si>
  <si>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</si>
  <si>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</si>
  <si>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</si>
  <si>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</si>
  <si>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</si>
  <si>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</si>
  <si>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</si>
  <si>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</si>
  <si>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</si>
  <si>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</si>
  <si>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</si>
  <si>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</si>
  <si>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</si>
  <si>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</si>
  <si>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</si>
  <si>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</si>
  <si>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</si>
  <si>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</si>
  <si>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</si>
  <si>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</si>
  <si>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</si>
  <si>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</si>
  <si>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</si>
  <si>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</si>
  <si>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</si>
  <si>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</si>
  <si>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</si>
  <si>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</si>
  <si>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</si>
  <si>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</si>
  <si>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</si>
  <si>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</si>
  <si>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</si>
  <si>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</si>
  <si>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</si>
  <si>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</si>
  <si>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</si>
  <si>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</si>
  <si>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</si>
  <si>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</si>
  <si>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</si>
  <si>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</si>
  <si>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</si>
  <si>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</si>
  <si>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</si>
  <si>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</si>
  <si>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</si>
  <si>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</si>
  <si>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</si>
  <si>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</si>
  <si>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</si>
  <si>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</si>
  <si>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</si>
  <si>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</si>
  <si>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</si>
  <si>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</si>
  <si>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</si>
  <si>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</si>
  <si>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</si>
  <si>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</si>
  <si>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</si>
  <si>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</si>
  <si>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</si>
  <si>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</si>
  <si>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</si>
  <si>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</si>
  <si>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</si>
  <si>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</si>
  <si>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</si>
  <si>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</si>
  <si>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</si>
  <si>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</si>
  <si>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</si>
  <si>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</si>
  <si>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</si>
  <si>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</si>
  <si>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</si>
  <si>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</si>
  <si>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</si>
  <si>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</si>
  <si>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</si>
  <si>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</si>
  <si>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</si>
  <si>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</si>
  <si>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</si>
  <si>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</si>
  <si>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</si>
  <si>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</si>
  <si>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</si>
  <si>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</si>
  <si>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</si>
  <si>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</si>
  <si>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</si>
  <si>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</si>
  <si>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</si>
  <si>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</si>
  <si>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</si>
  <si>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</si>
  <si>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</si>
  <si>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</si>
  <si>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</si>
  <si>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</si>
  <si>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</si>
  <si>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</si>
  <si>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</si>
  <si>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</si>
  <si>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</si>
  <si>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</si>
  <si>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</si>
  <si>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</si>
  <si>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</si>
  <si>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</si>
  <si>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</si>
  <si>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</si>
  <si>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</si>
  <si>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</si>
  <si>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</si>
  <si>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</si>
  <si>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</si>
  <si>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</si>
  <si>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</si>
  <si>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</si>
  <si>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</si>
  <si>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</si>
  <si>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</si>
  <si>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</si>
  <si>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</si>
  <si>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</si>
  <si>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</si>
  <si>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</si>
  <si>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</si>
  <si>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</si>
  <si>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</si>
  <si>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</si>
  <si>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</si>
  <si>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</si>
  <si>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</si>
  <si>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</si>
  <si>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</si>
  <si>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</si>
  <si>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</si>
  <si>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</si>
  <si>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</si>
  <si>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</si>
  <si>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</si>
  <si>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</si>
  <si>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</si>
  <si>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</si>
  <si>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</si>
  <si>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</si>
  <si>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</si>
  <si>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</si>
  <si>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</si>
  <si>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</si>
  <si>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</si>
  <si>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</si>
  <si>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</si>
  <si>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</si>
  <si>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</si>
  <si>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</si>
  <si>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</si>
  <si>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</si>
  <si>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</si>
  <si>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</si>
  <si>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</si>
  <si>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</si>
  <si>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</si>
  <si>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</si>
  <si>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</si>
  <si>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</si>
  <si>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</si>
  <si>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</si>
  <si>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</si>
  <si>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</si>
  <si>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</si>
  <si>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</si>
  <si>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</si>
  <si>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</si>
  <si>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</si>
  <si>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</si>
  <si>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</si>
  <si>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</si>
  <si>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</si>
  <si>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</si>
  <si>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</si>
  <si>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</si>
  <si>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</si>
  <si>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</si>
  <si>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</si>
  <si>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</si>
  <si>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</si>
  <si>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</si>
  <si>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</si>
  <si>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</si>
  <si>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</si>
  <si>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</si>
  <si>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</si>
  <si>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</si>
  <si>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</si>
  <si>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</si>
  <si>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</si>
  <si>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</si>
  <si>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</si>
  <si>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</si>
  <si>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</si>
  <si>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</si>
  <si>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</si>
  <si>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</si>
  <si>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</si>
  <si>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</si>
  <si>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</si>
  <si>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</si>
  <si>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</si>
  <si>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</si>
  <si>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</si>
  <si>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</si>
  <si>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</si>
  <si>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</si>
  <si>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</si>
  <si>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</si>
  <si>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</si>
  <si>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</si>
  <si>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</si>
  <si>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</si>
  <si>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</si>
  <si>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</si>
  <si>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</si>
  <si>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</si>
  <si>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</si>
  <si>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</si>
  <si>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</si>
  <si>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</si>
  <si>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</si>
  <si>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</si>
  <si>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</si>
  <si>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</si>
  <si>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</si>
  <si>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</si>
  <si>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</si>
  <si>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</si>
  <si>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</si>
  <si>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</si>
  <si>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</si>
  <si>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</si>
  <si>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</si>
  <si>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</si>
  <si>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</si>
  <si>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</si>
  <si>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</si>
  <si>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</si>
  <si>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</si>
  <si>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</si>
  <si>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</si>
  <si>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</si>
  <si>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</si>
  <si>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</si>
  <si>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</si>
  <si>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</si>
  <si>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</si>
  <si>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</si>
  <si>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</si>
  <si>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</si>
  <si>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</si>
  <si>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</si>
  <si>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</si>
  <si>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</si>
  <si>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</si>
  <si>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</si>
  <si>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</si>
  <si>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</si>
  <si>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</si>
  <si>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</si>
  <si>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</si>
  <si>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</si>
  <si>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</si>
  <si>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</si>
  <si>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</si>
  <si>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</si>
  <si>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</si>
  <si>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</si>
  <si>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</si>
  <si>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</si>
  <si>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</si>
  <si>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</si>
  <si>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</si>
  <si>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</si>
  <si>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</si>
  <si>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</si>
  <si>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</si>
  <si>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</si>
  <si>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</si>
  <si>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</si>
  <si>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</si>
  <si>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</si>
  <si>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</si>
  <si>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</si>
  <si>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</si>
  <si>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</si>
  <si>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</si>
  <si>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</si>
  <si>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</si>
  <si>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</si>
  <si>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</si>
  <si>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</si>
  <si>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</si>
  <si>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</si>
  <si>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</si>
  <si>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</si>
  <si>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</si>
  <si>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</si>
  <si>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</si>
  <si>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</si>
  <si>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</si>
  <si>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</si>
  <si>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</si>
  <si>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</si>
  <si>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</si>
  <si>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</si>
  <si>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</si>
  <si>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</si>
  <si>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</si>
  <si>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</si>
  <si>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</si>
  <si>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</si>
  <si>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</si>
  <si>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</si>
  <si>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</si>
  <si>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</si>
  <si>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</si>
  <si>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</si>
  <si>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</si>
  <si>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</si>
  <si>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</si>
  <si>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</si>
  <si>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</si>
  <si>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</si>
  <si>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</si>
  <si>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</si>
  <si>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</si>
  <si>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</si>
  <si>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</si>
  <si>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</si>
  <si>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</si>
  <si>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</si>
  <si>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</si>
  <si>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</si>
  <si>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</si>
  <si>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</si>
  <si>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</si>
  <si>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</si>
  <si>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</si>
  <si>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</si>
  <si>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</si>
  <si>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</si>
  <si>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</si>
  <si>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</si>
  <si>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</si>
  <si>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</si>
  <si>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</si>
  <si>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</si>
  <si>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</si>
  <si>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</si>
  <si>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</si>
  <si>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</si>
  <si>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</si>
  <si>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</si>
  <si>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</si>
  <si>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</si>
  <si>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</si>
  <si>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</si>
  <si>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</si>
  <si>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</si>
  <si>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</si>
  <si>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</si>
  <si>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</si>
  <si>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</si>
  <si>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</si>
  <si>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</si>
  <si>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</si>
  <si>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</si>
  <si>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</si>
  <si>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</si>
  <si>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</si>
  <si>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</si>
  <si>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</si>
  <si>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</si>
  <si>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</si>
  <si>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</si>
  <si>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</si>
  <si>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</si>
  <si>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</si>
  <si>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</si>
  <si>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</si>
  <si>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</si>
  <si>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</si>
  <si>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</si>
  <si>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</si>
  <si>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</si>
  <si>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</si>
  <si>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</si>
  <si>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</si>
  <si>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</si>
  <si>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</si>
  <si>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</si>
  <si>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</si>
  <si>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</si>
  <si>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</si>
  <si>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</si>
  <si>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</si>
  <si>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</si>
  <si>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</si>
  <si>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</si>
  <si>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</si>
  <si>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</si>
  <si>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</si>
  <si>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</si>
  <si>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</si>
  <si>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</si>
  <si>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</si>
  <si>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</si>
  <si>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</si>
  <si>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</si>
  <si>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</si>
  <si>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</si>
  <si>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</si>
  <si>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</si>
  <si>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</si>
  <si>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</si>
  <si>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</si>
  <si>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</si>
  <si>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</si>
  <si>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</si>
  <si>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</si>
  <si>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</si>
  <si>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</si>
  <si>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</si>
  <si>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</si>
  <si>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</si>
  <si>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</si>
  <si>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</si>
  <si>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</si>
  <si>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</si>
  <si>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</si>
  <si>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</si>
  <si>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</si>
  <si>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</si>
  <si>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</si>
  <si>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</si>
  <si>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</si>
  <si>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</si>
  <si>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</si>
  <si>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</si>
  <si>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</si>
  <si>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</si>
  <si>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</si>
  <si>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</si>
  <si>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</si>
  <si>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</si>
  <si>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</si>
  <si>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</si>
  <si>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</si>
  <si>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</si>
  <si>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</si>
  <si>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</si>
  <si>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</si>
  <si>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</si>
  <si>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</si>
  <si>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</si>
  <si>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</si>
  <si>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</si>
  <si>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</si>
  <si>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</si>
  <si>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</si>
  <si>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</si>
  <si>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</si>
  <si>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</si>
  <si>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</si>
  <si>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</si>
  <si>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</si>
  <si>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</si>
  <si>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</si>
  <si>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</si>
  <si>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</si>
  <si>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</si>
  <si>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</si>
  <si>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</si>
  <si>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</si>
  <si>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</si>
  <si>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</si>
  <si>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</si>
  <si>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</si>
  <si>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</si>
  <si>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</si>
  <si>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</si>
  <si>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</si>
  <si>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</si>
  <si>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</si>
  <si>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</si>
  <si>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</si>
  <si>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</si>
  <si>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</si>
  <si>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</si>
  <si>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</si>
  <si>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</si>
  <si>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</si>
  <si>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</si>
  <si>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</si>
  <si>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</si>
  <si>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</si>
  <si>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</si>
  <si>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</si>
  <si>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</si>
  <si>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</si>
  <si>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</si>
  <si>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</si>
  <si>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</si>
  <si>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</si>
  <si>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</si>
  <si>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</si>
  <si>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</si>
  <si>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</si>
  <si>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</si>
  <si>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</si>
  <si>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</si>
  <si>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</si>
  <si>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</si>
  <si>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</si>
  <si>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</si>
  <si>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</si>
  <si>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</si>
  <si>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</si>
  <si>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</si>
  <si>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</si>
  <si>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</si>
  <si>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</si>
  <si>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</si>
  <si>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</si>
  <si>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</si>
  <si>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</si>
  <si>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</si>
  <si>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</si>
  <si>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</si>
  <si>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</si>
  <si>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</si>
  <si>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</si>
  <si>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</si>
  <si>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</si>
  <si>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</si>
  <si>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</si>
  <si>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</si>
  <si>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</si>
  <si>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</si>
  <si>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</si>
  <si>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</si>
  <si>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</si>
  <si>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</si>
  <si>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</si>
  <si>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</si>
  <si>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</si>
  <si>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</si>
  <si>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</si>
  <si>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</si>
  <si>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</si>
  <si>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</si>
  <si>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</si>
  <si>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</si>
  <si>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</si>
  <si>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</si>
  <si>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</si>
  <si>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</si>
  <si>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</si>
  <si>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</si>
  <si>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</si>
  <si>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</si>
  <si>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</si>
  <si>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</si>
  <si>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</si>
  <si>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</si>
  <si>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</si>
  <si>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</si>
  <si>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</si>
  <si>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</si>
  <si>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</si>
  <si>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</si>
  <si>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</si>
  <si>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</si>
  <si>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</si>
  <si>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</si>
  <si>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</si>
  <si>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</si>
  <si>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</si>
  <si>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</si>
  <si>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</si>
  <si>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</si>
  <si>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</si>
  <si>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</si>
  <si>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</si>
  <si>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</si>
  <si>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</si>
  <si>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</si>
  <si>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</si>
  <si>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</si>
  <si>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</si>
  <si>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</si>
  <si>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</si>
  <si>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</si>
  <si>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</si>
  <si>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</si>
  <si>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</si>
  <si>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</si>
  <si>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</si>
  <si>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</si>
  <si>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</si>
  <si>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</si>
  <si>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</si>
  <si>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</si>
  <si>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</si>
  <si>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</si>
  <si>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</si>
  <si>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</si>
  <si>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</si>
  <si>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</si>
  <si>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</si>
  <si>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</si>
  <si>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</si>
  <si>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</si>
  <si>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</si>
  <si>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</si>
  <si>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</si>
  <si>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</si>
  <si>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</si>
  <si>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</si>
  <si>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</si>
  <si>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</si>
  <si>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</si>
  <si>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</si>
  <si>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</si>
  <si>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</si>
  <si>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</si>
  <si>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</si>
  <si>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</si>
  <si>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</si>
  <si>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</si>
  <si>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</si>
  <si>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</si>
  <si>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</si>
  <si>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</si>
  <si>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</si>
  <si>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</si>
  <si>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</si>
  <si>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</si>
  <si>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</si>
  <si>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</si>
  <si>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</si>
  <si>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</si>
  <si>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</si>
  <si>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</si>
  <si>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</si>
  <si>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</si>
  <si>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</si>
  <si>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</si>
  <si>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</si>
  <si>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</si>
  <si>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</si>
  <si>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</si>
  <si>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</si>
  <si>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</si>
  <si>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</si>
  <si>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</si>
  <si>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</si>
  <si>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</si>
  <si>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</si>
  <si>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</si>
  <si>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</si>
  <si>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</si>
  <si>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</si>
  <si>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</si>
  <si>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</si>
  <si>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</si>
  <si>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</si>
  <si>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</si>
  <si>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</si>
  <si>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</si>
  <si>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</si>
  <si>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</si>
  <si>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</si>
  <si>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</si>
  <si>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</si>
  <si>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</si>
  <si>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</si>
  <si>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</si>
  <si>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</si>
  <si>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</si>
  <si>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</si>
  <si>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</si>
  <si>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</si>
  <si>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</si>
  <si>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</si>
  <si>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</si>
  <si>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</si>
  <si>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</si>
  <si>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</si>
  <si>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</si>
  <si>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</si>
  <si>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</si>
  <si>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</si>
  <si>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</si>
  <si>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</si>
  <si>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</si>
  <si>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</si>
  <si>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</si>
  <si>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</si>
  <si>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</si>
  <si>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</si>
  <si>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</si>
  <si>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</si>
  <si>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</si>
  <si>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</si>
  <si>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</si>
  <si>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</si>
  <si>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</si>
  <si>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</si>
  <si>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</si>
  <si>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</si>
  <si>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</si>
  <si>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</si>
  <si>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</si>
  <si>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</si>
  <si>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</si>
  <si>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</si>
  <si>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</si>
  <si>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</si>
  <si>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</si>
  <si>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</si>
  <si>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</si>
  <si>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</si>
  <si>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</si>
  <si>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</si>
  <si>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</si>
  <si>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</si>
  <si>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</si>
  <si>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</si>
  <si>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</si>
  <si>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</si>
  <si>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</si>
  <si>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</si>
  <si>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</si>
  <si>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</si>
  <si>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</si>
  <si>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</si>
  <si>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</si>
  <si>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</si>
  <si>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</si>
  <si>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</si>
  <si>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</si>
  <si>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</si>
  <si>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</si>
  <si>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</si>
  <si>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</si>
  <si>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</si>
  <si>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</si>
  <si>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</si>
  <si>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</si>
  <si>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</si>
  <si>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</si>
  <si>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</si>
  <si>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</si>
  <si>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</si>
  <si>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</si>
  <si>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</si>
  <si>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</si>
  <si>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</si>
  <si>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</si>
  <si>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</si>
  <si>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</si>
  <si>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</si>
  <si>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</si>
  <si>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</si>
  <si>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</si>
  <si>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</si>
  <si>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</si>
  <si>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</si>
  <si>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</si>
  <si>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</si>
  <si>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</si>
  <si>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</si>
  <si>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</si>
  <si>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</si>
  <si>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</si>
  <si>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</si>
  <si>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</si>
  <si>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</si>
  <si>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</si>
  <si>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</si>
  <si>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</si>
  <si>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</si>
  <si>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</si>
  <si>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</si>
  <si>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</si>
  <si>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</si>
  <si>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</si>
  <si>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</si>
  <si>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</si>
  <si>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</si>
  <si>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</si>
  <si>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</si>
  <si>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</si>
  <si>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</si>
  <si>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</si>
  <si>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</si>
  <si>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</si>
  <si>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</si>
  <si>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</si>
  <si>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</si>
  <si>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</si>
  <si>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</si>
  <si>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</si>
  <si>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</si>
  <si>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</si>
  <si>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</si>
  <si>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</si>
  <si>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</si>
  <si>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</si>
  <si>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</si>
  <si>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</si>
  <si>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</si>
  <si>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</si>
  <si>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</si>
  <si>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</si>
  <si>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</si>
  <si>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</si>
  <si>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</si>
  <si>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</si>
  <si>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</si>
  <si>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</si>
  <si>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</si>
  <si>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</si>
  <si>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</si>
  <si>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</si>
  <si>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</si>
  <si>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</si>
  <si>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</si>
  <si>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</si>
  <si>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</si>
  <si>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</si>
  <si>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</si>
  <si>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</si>
  <si>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</si>
  <si>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</si>
  <si>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</si>
  <si>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</si>
  <si>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</si>
  <si>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</si>
  <si>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</si>
  <si>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</si>
  <si>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</si>
  <si>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</si>
  <si>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</si>
  <si>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</si>
  <si>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</si>
  <si>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</si>
  <si>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</si>
  <si>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</si>
  <si>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</si>
  <si>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</si>
  <si>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</si>
  <si>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</si>
  <si>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</si>
  <si>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</si>
  <si>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</si>
  <si>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</si>
  <si>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</si>
  <si>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</si>
  <si>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</si>
  <si>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</si>
  <si>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</si>
  <si>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</si>
  <si>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</si>
  <si>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</si>
  <si>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</si>
  <si>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</si>
  <si>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</si>
  <si>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</si>
  <si>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</si>
  <si>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</si>
  <si>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</si>
  <si>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</si>
  <si>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</si>
  <si>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</si>
  <si>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</si>
  <si>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</si>
  <si>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</si>
  <si>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</si>
  <si>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</si>
  <si>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</si>
  <si>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</si>
  <si>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</si>
  <si>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</si>
  <si>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</si>
  <si>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</si>
  <si>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</si>
  <si>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</si>
  <si>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</si>
  <si>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</si>
  <si>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</si>
  <si>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</si>
  <si>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</si>
  <si>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</si>
  <si>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</si>
  <si>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</si>
  <si>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</si>
  <si>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</si>
  <si>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</si>
  <si>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</si>
  <si>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</si>
  <si>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</si>
  <si>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</si>
  <si>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</si>
  <si>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</si>
  <si>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</si>
  <si>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</si>
  <si>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</si>
  <si>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</si>
  <si>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</si>
  <si>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</si>
  <si>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</si>
  <si>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</si>
  <si>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</si>
  <si>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</si>
  <si>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</si>
  <si>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</si>
  <si>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</si>
  <si>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</si>
  <si>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</si>
  <si>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</si>
  <si>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</si>
  <si>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</si>
  <si>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</si>
  <si>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</si>
  <si>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</si>
  <si>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</si>
  <si>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</si>
  <si>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</si>
  <si>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</si>
  <si>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</si>
  <si>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</si>
  <si>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</si>
  <si>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</si>
  <si>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</si>
  <si>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</si>
  <si>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</si>
  <si>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</si>
  <si>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</si>
  <si>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</si>
  <si>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</si>
  <si>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</si>
  <si>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</si>
  <si>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</si>
  <si>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</si>
  <si>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</si>
  <si>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</si>
  <si>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</si>
  <si>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</si>
  <si>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</si>
  <si>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</si>
  <si>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</si>
  <si>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</si>
  <si>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</si>
  <si>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</si>
  <si>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</si>
  <si>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</si>
  <si>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</si>
  <si>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</si>
  <si>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</si>
  <si>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</si>
  <si>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</si>
  <si>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</si>
  <si>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</si>
  <si>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</si>
  <si>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</si>
  <si>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</si>
  <si>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</si>
  <si>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</si>
  <si>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</si>
  <si>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</si>
  <si>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</si>
  <si>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</si>
  <si>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</si>
  <si>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</si>
  <si>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</si>
  <si>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</si>
  <si>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</si>
  <si>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</si>
  <si>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</si>
  <si>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</si>
  <si>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</si>
  <si>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</si>
  <si>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</si>
  <si>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</si>
  <si>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</si>
  <si>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</si>
  <si>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</si>
  <si>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</si>
  <si>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</si>
  <si>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</si>
  <si>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</si>
  <si>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</si>
  <si>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</si>
  <si>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</si>
  <si>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</si>
  <si>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</si>
  <si>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</si>
  <si>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</si>
  <si>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</si>
  <si>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</si>
  <si>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</si>
  <si>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</si>
  <si>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</si>
  <si>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</si>
  <si>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</si>
  <si>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</si>
  <si>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</si>
  <si>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</si>
  <si>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</si>
  <si>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</si>
  <si>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</si>
  <si>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</si>
  <si>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</si>
  <si>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</si>
  <si>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</si>
  <si>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</si>
  <si>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</si>
  <si>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</si>
  <si>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</si>
  <si>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</si>
  <si>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</si>
  <si>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</si>
  <si>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</si>
  <si>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</si>
  <si>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</si>
  <si>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</si>
  <si>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</si>
  <si>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</si>
  <si>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</si>
  <si>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</si>
  <si>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</si>
  <si>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</si>
  <si>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</si>
  <si>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</si>
  <si>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</si>
  <si>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</si>
  <si>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</si>
  <si>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</si>
  <si>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</si>
  <si>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</si>
  <si>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</si>
  <si>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</si>
  <si>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</si>
  <si>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</si>
  <si>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</si>
  <si>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</si>
  <si>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</si>
  <si>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</si>
  <si>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</si>
  <si>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</si>
  <si>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</si>
  <si>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</si>
  <si>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</si>
  <si>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</si>
  <si>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</si>
  <si>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</si>
  <si>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</si>
  <si>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</si>
  <si>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</si>
  <si>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</si>
  <si>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</si>
  <si>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</si>
  <si>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</si>
  <si>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</si>
  <si>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</si>
  <si>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</si>
  <si>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</si>
  <si>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</si>
  <si>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</si>
  <si>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</si>
  <si>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</si>
  <si>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</si>
  <si>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</si>
  <si>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</si>
  <si>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</si>
  <si>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</si>
  <si>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</si>
  <si>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</si>
  <si>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</si>
  <si>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</si>
  <si>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</si>
  <si>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</si>
  <si>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</si>
  <si>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</si>
  <si>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</si>
  <si>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</si>
  <si>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</si>
  <si>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</si>
  <si>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</si>
  <si>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</si>
  <si>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</si>
  <si>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</si>
  <si>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</si>
  <si>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</si>
  <si>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</si>
  <si>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</si>
  <si>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</si>
  <si>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</si>
  <si>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</si>
  <si>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</si>
  <si>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</si>
  <si>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</si>
  <si>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</si>
  <si>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</si>
  <si>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</si>
  <si>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</si>
  <si>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</si>
  <si>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</si>
  <si>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</si>
  <si>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</si>
  <si>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</si>
  <si>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</si>
  <si>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</si>
  <si>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</si>
  <si>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</si>
  <si>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</si>
  <si>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</si>
  <si>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</si>
  <si>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</si>
  <si>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</si>
  <si>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</si>
  <si>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</si>
  <si>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</si>
  <si>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</si>
  <si>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</si>
  <si>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</si>
  <si>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</si>
  <si>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</si>
  <si>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</si>
  <si>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</si>
  <si>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</si>
  <si>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</si>
  <si>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</si>
  <si>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</si>
  <si>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</si>
  <si>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</si>
  <si>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</si>
  <si>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</si>
  <si>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</si>
  <si>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</si>
  <si>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</si>
  <si>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</si>
  <si>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</si>
  <si>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</si>
  <si>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</si>
  <si>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</si>
  <si>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</si>
  <si>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</si>
  <si>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</si>
  <si>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</si>
  <si>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</si>
  <si>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</si>
  <si>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</si>
  <si>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</si>
  <si>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</si>
  <si>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</si>
  <si>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</si>
  <si>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</si>
  <si>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</si>
  <si>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</si>
  <si>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</si>
  <si>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</si>
  <si>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</si>
  <si>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</si>
  <si>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</si>
  <si>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</si>
  <si>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</si>
  <si>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</si>
  <si>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</si>
  <si>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</si>
  <si>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</si>
  <si>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</si>
  <si>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</si>
  <si>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</si>
  <si>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</si>
  <si>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</si>
  <si>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</si>
  <si>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</si>
  <si>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</si>
  <si>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</si>
  <si>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</si>
  <si>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</si>
  <si>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</si>
  <si>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</si>
  <si>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</si>
  <si>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</si>
  <si>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</si>
  <si>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</si>
  <si>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</si>
  <si>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</si>
  <si>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</si>
  <si>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</si>
  <si>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</si>
  <si>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</si>
  <si>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</si>
  <si>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</si>
  <si>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</si>
  <si>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</si>
  <si>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</si>
  <si>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</si>
  <si>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</si>
  <si>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</si>
  <si>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</si>
  <si>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</si>
  <si>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</si>
  <si>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</si>
  <si>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</si>
  <si>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</si>
  <si>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</si>
  <si>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</si>
  <si>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</si>
  <si>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</si>
  <si>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</si>
  <si>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</si>
  <si>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</si>
  <si>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</si>
  <si>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</si>
  <si>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</si>
  <si>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</si>
  <si>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</si>
  <si>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</si>
  <si>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</si>
  <si>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</si>
  <si>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</si>
  <si>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</si>
  <si>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</si>
  <si>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</si>
  <si>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</si>
  <si>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</si>
  <si>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</si>
  <si>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</si>
  <si>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</si>
  <si>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</si>
  <si>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</si>
  <si>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</si>
  <si>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</si>
  <si>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</si>
  <si>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</si>
  <si>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</si>
  <si>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</si>
  <si>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</si>
  <si>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</si>
  <si>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</si>
  <si>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</si>
  <si>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</si>
  <si>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</si>
  <si>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</si>
  <si>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</si>
  <si>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</si>
  <si>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</si>
  <si>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</si>
  <si>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</si>
  <si>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</si>
  <si>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</si>
  <si>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</si>
  <si>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</si>
  <si>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</si>
  <si>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</si>
  <si>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</si>
  <si>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</si>
  <si>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</si>
  <si>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</si>
  <si>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</si>
  <si>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</si>
  <si>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</si>
  <si>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</si>
  <si>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</si>
  <si>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</si>
  <si>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</si>
  <si>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</si>
  <si>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</si>
  <si>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</si>
  <si>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</si>
  <si>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</si>
  <si>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</si>
  <si>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</si>
  <si>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</si>
  <si>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</si>
  <si>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</si>
  <si>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</si>
  <si>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</si>
  <si>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</si>
  <si>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</si>
  <si>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</si>
  <si>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</si>
  <si>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</si>
  <si>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</si>
  <si>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</si>
  <si>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</si>
  <si>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</si>
  <si>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</si>
  <si>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</si>
  <si>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</si>
  <si>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</si>
  <si>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</si>
  <si>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</si>
  <si>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</si>
  <si>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</si>
  <si>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</si>
  <si>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</si>
  <si>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</si>
  <si>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</si>
  <si>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</si>
  <si>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</si>
  <si>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</si>
  <si>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</si>
  <si>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</si>
  <si>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</si>
  <si>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</si>
  <si>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</si>
  <si>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</si>
  <si>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</si>
  <si>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</si>
  <si>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</si>
  <si>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</si>
  <si>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</si>
  <si>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</si>
  <si>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</si>
  <si>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</si>
  <si>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</si>
  <si>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</si>
  <si>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</si>
  <si>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</si>
  <si>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</si>
  <si>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</si>
  <si>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</si>
  <si>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</si>
  <si>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</si>
  <si>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</si>
  <si>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</si>
  <si>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</si>
  <si>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</si>
  <si>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</si>
  <si>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</si>
  <si>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</si>
  <si>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</si>
  <si>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</si>
  <si>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</si>
  <si>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</si>
  <si>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</si>
  <si>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</si>
  <si>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</si>
  <si>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</si>
  <si>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</si>
  <si>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</si>
  <si>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</si>
  <si>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</si>
  <si>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</si>
  <si>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</si>
  <si>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</si>
  <si>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</si>
  <si>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</si>
  <si>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</si>
  <si>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</si>
  <si>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</si>
  <si>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</si>
  <si>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</si>
  <si>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</si>
  <si>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</si>
  <si>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</si>
  <si>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</si>
  <si>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</si>
  <si>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</si>
  <si>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</si>
  <si>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</si>
  <si>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</si>
  <si>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</si>
  <si>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</si>
  <si>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</si>
  <si>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</si>
  <si>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</si>
  <si>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</si>
  <si>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</si>
  <si>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</si>
  <si>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</si>
  <si>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</si>
  <si>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</si>
  <si>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</si>
  <si>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</si>
  <si>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</si>
  <si>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</si>
  <si>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</si>
  <si>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</si>
  <si>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</si>
  <si>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</si>
  <si>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</si>
  <si>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</si>
  <si>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</si>
  <si>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</si>
  <si>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</si>
  <si>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</si>
  <si>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</si>
  <si>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</si>
  <si>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</si>
  <si>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</si>
  <si>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</si>
  <si>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</si>
  <si>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</si>
  <si>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</si>
  <si>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</si>
  <si>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</si>
  <si>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</si>
  <si>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</si>
  <si>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</si>
  <si>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</si>
  <si>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</si>
  <si>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</si>
  <si>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</si>
  <si>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</si>
  <si>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</si>
  <si>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</si>
  <si>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</si>
  <si>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</si>
  <si>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</si>
  <si>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</si>
  <si>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</si>
  <si>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</si>
  <si>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</si>
  <si>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</si>
  <si>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</si>
  <si>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</si>
  <si>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</si>
  <si>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</si>
  <si>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</si>
  <si>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</si>
  <si>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</si>
  <si>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</si>
  <si>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</si>
  <si>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</si>
  <si>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</si>
  <si>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</si>
  <si>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</si>
  <si>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</si>
  <si>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</si>
  <si>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</si>
  <si>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</si>
  <si>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</si>
  <si>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</si>
  <si>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</si>
  <si>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</si>
  <si>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</si>
  <si>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</si>
  <si>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</si>
  <si>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</si>
  <si>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</si>
  <si>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</si>
  <si>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</si>
  <si>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</si>
  <si>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</si>
  <si>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</si>
  <si>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</si>
  <si>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</si>
  <si>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</si>
  <si>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</si>
  <si>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</si>
  <si>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</si>
  <si>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</si>
  <si>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</si>
  <si>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</si>
  <si>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</si>
  <si>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</si>
  <si>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</si>
  <si>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</si>
  <si>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</si>
  <si>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</si>
  <si>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</si>
  <si>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</si>
  <si>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</si>
  <si>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</si>
  <si>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</si>
  <si>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</si>
  <si>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</si>
  <si>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</si>
  <si>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</si>
  <si>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</si>
  <si>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</si>
  <si>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</si>
  <si>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</si>
  <si>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</si>
  <si>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</si>
  <si>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</si>
  <si>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</si>
  <si>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</si>
  <si>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</si>
  <si>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</si>
  <si>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</si>
  <si>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</si>
  <si>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</si>
  <si>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</si>
  <si>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</si>
  <si>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</si>
  <si>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</si>
  <si>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</si>
  <si>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</si>
  <si>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</si>
  <si>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</si>
  <si>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</si>
  <si>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</si>
  <si>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</si>
  <si>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</si>
  <si>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</si>
  <si>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</si>
  <si>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</si>
  <si>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</si>
  <si>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</si>
  <si>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</si>
  <si>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</si>
  <si>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</si>
  <si>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</si>
  <si>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</si>
  <si>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</si>
  <si>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</si>
  <si>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</si>
  <si>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</si>
  <si>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</si>
  <si>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</si>
  <si>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</si>
  <si>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</si>
  <si>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</si>
  <si>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</si>
  <si>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</si>
  <si>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</si>
  <si>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</si>
  <si>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</si>
  <si>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</si>
  <si>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</si>
  <si>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</si>
  <si>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</si>
  <si>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</si>
  <si>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</si>
  <si>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</si>
  <si>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</si>
  <si>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</si>
  <si>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</si>
  <si>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</si>
  <si>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</si>
  <si>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</si>
  <si>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</si>
  <si>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</si>
  <si>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</si>
  <si>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</si>
  <si>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</si>
  <si>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</si>
  <si>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</si>
  <si>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</si>
  <si>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</si>
  <si>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</si>
  <si>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</si>
  <si>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</si>
  <si>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</si>
  <si>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</si>
  <si>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</si>
  <si>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</si>
  <si>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</si>
  <si>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</si>
  <si>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</si>
  <si>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</si>
  <si>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</si>
  <si>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</si>
  <si>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</si>
  <si>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</si>
  <si>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</si>
  <si>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</si>
  <si>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</si>
  <si>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</si>
  <si>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</si>
  <si>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</si>
  <si>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</si>
  <si>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</si>
  <si>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</si>
  <si>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</si>
  <si>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</si>
  <si>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</si>
  <si>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</si>
  <si>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</si>
  <si>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</si>
  <si>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</si>
  <si>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</si>
  <si>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</si>
  <si>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</si>
  <si>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</si>
  <si>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</si>
  <si>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</si>
  <si>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</si>
  <si>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</si>
  <si>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</si>
  <si>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</si>
  <si>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</si>
  <si>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</si>
  <si>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</si>
  <si>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</si>
  <si>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</si>
  <si>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</si>
  <si>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</si>
  <si>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</si>
  <si>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</si>
  <si>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</si>
  <si>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</si>
  <si>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</si>
  <si>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</si>
  <si>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</si>
  <si>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</si>
  <si>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</si>
  <si>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</si>
  <si>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</si>
  <si>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</si>
  <si>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</si>
  <si>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</si>
  <si>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</si>
  <si>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</si>
  <si>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</si>
  <si>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</si>
  <si>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</si>
  <si>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</si>
  <si>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</si>
  <si>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</si>
  <si>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</si>
  <si>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</si>
  <si>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</si>
  <si>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</si>
  <si>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</si>
  <si>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</si>
  <si>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</si>
  <si>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</si>
  <si>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</si>
  <si>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</si>
  <si>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</si>
  <si>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</si>
  <si>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</si>
  <si>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</si>
  <si>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</si>
  <si>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</si>
  <si>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</si>
  <si>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</si>
  <si>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</si>
  <si>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</si>
  <si>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</si>
  <si>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</si>
  <si>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</si>
  <si>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</si>
  <si>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</si>
  <si>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</si>
  <si>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</si>
  <si>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</si>
  <si>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</si>
  <si>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</si>
  <si>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</si>
  <si>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</si>
  <si>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</si>
  <si>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</si>
  <si>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</si>
  <si>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</si>
  <si>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</si>
  <si>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</si>
  <si>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</si>
  <si>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</si>
  <si>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</si>
  <si>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</si>
  <si>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</si>
  <si>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</si>
  <si>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</si>
  <si>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</si>
  <si>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</si>
  <si>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</si>
  <si>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</si>
  <si>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</si>
  <si>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</si>
  <si>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</si>
  <si>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</si>
  <si>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</si>
  <si>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</si>
  <si>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</si>
  <si>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</si>
  <si>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</si>
  <si>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</si>
  <si>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</si>
  <si>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</si>
  <si>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</si>
  <si>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</si>
  <si>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</si>
  <si>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</si>
  <si>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</si>
  <si>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</si>
  <si>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</si>
  <si>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</si>
  <si>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</si>
  <si>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</si>
  <si>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</si>
  <si>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</si>
  <si>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</si>
  <si>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</si>
  <si>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</si>
  <si>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</si>
  <si>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</si>
  <si>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</si>
  <si>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</si>
  <si>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</si>
  <si>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</si>
  <si>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</si>
  <si>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</si>
  <si>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</si>
  <si>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</si>
  <si>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</si>
  <si>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</si>
  <si>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</si>
  <si>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</si>
  <si>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</si>
  <si>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</si>
  <si>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</si>
  <si>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</si>
  <si>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</si>
  <si>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</si>
  <si>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</si>
  <si>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</si>
  <si>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</si>
  <si>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</si>
  <si>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</si>
  <si>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</si>
  <si>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</si>
  <si>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</si>
  <si>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</si>
  <si>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</si>
  <si>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</si>
  <si>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</si>
  <si>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</si>
  <si>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</si>
  <si>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</si>
  <si>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</si>
  <si>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</si>
  <si>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</si>
  <si>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</si>
  <si>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</si>
  <si>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</si>
  <si>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</si>
  <si>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</si>
  <si>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</si>
  <si>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</si>
  <si>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</si>
  <si>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</si>
  <si>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</si>
  <si>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</si>
  <si>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</si>
  <si>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</si>
  <si>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</si>
  <si>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</si>
  <si>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</si>
  <si>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</si>
  <si>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</si>
  <si>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</si>
  <si>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</si>
  <si>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</si>
  <si>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</si>
  <si>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</si>
  <si>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</si>
  <si>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</si>
  <si>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</si>
  <si>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</si>
  <si>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</si>
  <si>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</si>
  <si>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</si>
  <si>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</si>
  <si>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</si>
  <si>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</si>
  <si>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</si>
  <si>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</si>
  <si>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</si>
  <si>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</si>
  <si>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</si>
  <si>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</si>
  <si>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</si>
  <si>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</si>
  <si>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</si>
  <si>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</si>
  <si>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</si>
  <si>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</si>
  <si>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</si>
  <si>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</si>
  <si>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</si>
  <si>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</si>
  <si>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</si>
  <si>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</si>
  <si>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</si>
  <si>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</si>
  <si>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</si>
  <si>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</si>
  <si>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</si>
  <si>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</si>
  <si>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</si>
  <si>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</si>
  <si>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</si>
  <si>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</si>
  <si>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</si>
  <si>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</si>
  <si>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</si>
  <si>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</si>
  <si>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</si>
  <si>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</si>
  <si>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</si>
  <si>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</si>
  <si>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</si>
  <si>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</si>
  <si>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</si>
  <si>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</si>
  <si>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</si>
  <si>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</si>
  <si>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</si>
  <si>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</si>
  <si>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</si>
  <si>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</si>
  <si>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</si>
  <si>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</si>
  <si>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</si>
  <si>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</si>
  <si>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</si>
  <si>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</si>
  <si>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</si>
  <si>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</si>
  <si>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</si>
  <si>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</si>
  <si>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</si>
  <si>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</si>
  <si>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</si>
  <si>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</si>
  <si>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</si>
  <si>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</si>
  <si>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</si>
  <si>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</si>
  <si>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</si>
  <si>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</si>
  <si>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</si>
  <si>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</si>
  <si>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</si>
  <si>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</si>
  <si>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</si>
  <si>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</si>
  <si>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</si>
  <si>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</si>
  <si>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</si>
  <si>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</si>
  <si>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</si>
  <si>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</si>
  <si>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</si>
  <si>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</si>
  <si>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</si>
  <si>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</si>
  <si>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</si>
  <si>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</si>
  <si>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</si>
  <si>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</si>
  <si>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</si>
  <si>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</si>
  <si>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</si>
  <si>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</si>
  <si>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</si>
  <si>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</si>
  <si>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</si>
  <si>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</si>
  <si>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</si>
  <si>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</si>
  <si>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</si>
  <si>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</si>
  <si>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</si>
  <si>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</si>
  <si>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</si>
  <si>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</si>
  <si>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</si>
  <si>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</si>
  <si>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</si>
  <si>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</si>
  <si>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</si>
  <si>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</si>
  <si>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</si>
  <si>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</si>
  <si>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</si>
  <si>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</si>
  <si>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</si>
  <si>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</si>
  <si>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</si>
  <si>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</si>
  <si>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</si>
  <si>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</si>
  <si>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</si>
  <si>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</si>
  <si>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</si>
  <si>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</si>
  <si>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</si>
  <si>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</si>
  <si>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</si>
  <si>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</si>
  <si>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</si>
  <si>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</si>
  <si>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</si>
  <si>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</si>
  <si>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</si>
  <si>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</si>
  <si>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</si>
  <si>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</si>
  <si>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</si>
  <si>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</si>
  <si>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</si>
  <si>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</si>
  <si>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</si>
  <si>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</si>
  <si>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</si>
  <si>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</si>
  <si>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</si>
  <si>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</si>
  <si>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</si>
  <si>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</si>
  <si>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</si>
  <si>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</si>
  <si>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</si>
  <si>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</si>
  <si>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</si>
  <si>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</si>
  <si>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</si>
  <si>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</si>
  <si>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</si>
  <si>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</si>
  <si>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</si>
  <si>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</si>
  <si>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</si>
  <si>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</si>
  <si>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</si>
  <si>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</si>
  <si>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</si>
  <si>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</si>
  <si>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</si>
  <si>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</si>
  <si>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</si>
  <si>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</si>
  <si>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</si>
  <si>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</si>
  <si>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</si>
  <si>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</si>
  <si>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</si>
  <si>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</si>
  <si>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</si>
  <si>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</si>
  <si>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</si>
  <si>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</si>
  <si>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</si>
  <si>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</si>
  <si>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</si>
  <si>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</si>
  <si>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</si>
  <si>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</si>
  <si>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</si>
  <si>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</si>
  <si>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</si>
  <si>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</si>
  <si>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</si>
  <si>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</si>
  <si>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</si>
  <si>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</si>
  <si>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</si>
  <si>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</si>
  <si>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</si>
  <si>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</si>
  <si>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</si>
  <si>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</si>
  <si>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</si>
  <si>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</si>
  <si>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</si>
  <si>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</si>
  <si>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</si>
  <si>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</si>
  <si>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</si>
  <si>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</si>
  <si>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</si>
  <si>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</si>
  <si>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</si>
  <si>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</si>
  <si>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</si>
  <si>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</si>
  <si>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</si>
  <si>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</si>
  <si>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</si>
  <si>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</si>
  <si>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</si>
  <si>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</si>
  <si>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</si>
  <si>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</si>
  <si>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</si>
  <si>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</si>
  <si>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</si>
  <si>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</si>
  <si>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</si>
  <si>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</si>
  <si>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</si>
  <si>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</si>
  <si>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</si>
  <si>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</si>
  <si>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</si>
  <si>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</si>
  <si>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</si>
  <si>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</si>
  <si>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</si>
  <si>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</si>
  <si>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</si>
  <si>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</si>
  <si>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</si>
  <si>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</si>
  <si>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</si>
  <si>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</si>
  <si>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</si>
  <si>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</si>
  <si>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</si>
  <si>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</si>
  <si>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</si>
  <si>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</si>
  <si>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</si>
  <si>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</si>
  <si>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</si>
  <si>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</si>
  <si>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</si>
  <si>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</si>
  <si>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</si>
  <si>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</si>
  <si>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</si>
  <si>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</si>
  <si>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</si>
  <si>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</si>
  <si>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</si>
  <si>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</si>
  <si>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</si>
  <si>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</si>
  <si>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</si>
  <si>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</si>
  <si>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</si>
  <si>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</si>
  <si>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</si>
  <si>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</si>
  <si>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</si>
  <si>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</si>
  <si>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</si>
  <si>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</si>
  <si>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</si>
  <si>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</si>
  <si>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</si>
  <si>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</si>
  <si>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</si>
  <si>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</si>
  <si>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</si>
  <si>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</si>
  <si>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</si>
  <si>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</si>
  <si>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</si>
  <si>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</si>
  <si>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</si>
  <si>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</si>
  <si>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</si>
  <si>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</si>
  <si>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</si>
  <si>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</si>
  <si>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</si>
  <si>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</si>
  <si>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</si>
  <si>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</si>
  <si>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</si>
  <si>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</si>
  <si>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</si>
  <si>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</si>
  <si>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</si>
  <si>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</si>
  <si>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</si>
  <si>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</si>
  <si>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</si>
  <si>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</si>
  <si>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</si>
  <si>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</si>
  <si>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</si>
  <si>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</si>
  <si>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</si>
  <si>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</si>
  <si>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</si>
  <si>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</si>
  <si>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</si>
  <si>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</si>
  <si>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</si>
  <si>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</si>
  <si>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</si>
  <si>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</si>
  <si>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</si>
  <si>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</si>
  <si>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</si>
  <si>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</si>
  <si>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</si>
  <si>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</si>
  <si>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</si>
  <si>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</si>
  <si>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</si>
  <si>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</si>
  <si>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</si>
  <si>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</si>
  <si>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</si>
  <si>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</si>
  <si>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</si>
  <si>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</si>
  <si>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</si>
  <si>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</si>
  <si>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</si>
  <si>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</si>
  <si>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</si>
  <si>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</si>
  <si>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</si>
  <si>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</si>
  <si>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</si>
  <si>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</si>
  <si>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</si>
  <si>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</si>
  <si>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</si>
  <si>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</si>
  <si>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</si>
  <si>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</si>
  <si>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</si>
  <si>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</si>
  <si>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</si>
  <si>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</si>
  <si>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</si>
  <si>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</si>
  <si>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</si>
  <si>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</si>
  <si>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</si>
  <si>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</si>
  <si>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</si>
  <si>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</si>
  <si>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</si>
  <si>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</si>
  <si>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</si>
  <si>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</si>
  <si>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</si>
  <si>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</si>
  <si>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</si>
  <si>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</si>
  <si>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</si>
  <si>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</si>
  <si>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</si>
  <si>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</si>
  <si>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</si>
  <si>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</si>
  <si>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</si>
  <si>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</si>
  <si>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</si>
  <si>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</si>
  <si>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</si>
  <si>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</si>
  <si>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</si>
  <si>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</si>
  <si>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</si>
  <si>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</si>
  <si>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</si>
  <si>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</si>
  <si>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</si>
  <si>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</si>
  <si>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</si>
  <si>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</si>
  <si>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</si>
  <si>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</si>
  <si>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</si>
  <si>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</si>
  <si>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</si>
  <si>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</si>
  <si>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</si>
  <si>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</si>
  <si>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</si>
  <si>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</si>
  <si>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</si>
  <si>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</si>
  <si>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</si>
  <si>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</si>
  <si>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</si>
  <si>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</si>
  <si>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</si>
  <si>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</si>
  <si>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</si>
  <si>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</si>
  <si>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</si>
  <si>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</si>
  <si>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</si>
  <si>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</si>
  <si>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</si>
  <si>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</si>
  <si>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</si>
  <si>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</si>
  <si>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</si>
  <si>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</si>
  <si>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</si>
  <si>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</si>
  <si>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</si>
  <si>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</si>
  <si>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</si>
  <si>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</si>
  <si>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</si>
  <si>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</si>
  <si>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</si>
  <si>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</si>
  <si>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</si>
  <si>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</si>
  <si>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</si>
  <si>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</si>
  <si>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</si>
  <si>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</si>
  <si>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</si>
  <si>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</si>
  <si>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</si>
  <si>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</si>
  <si>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</si>
  <si>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</si>
  <si>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</si>
  <si>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</si>
  <si>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</si>
  <si>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</si>
  <si>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</si>
  <si>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</si>
  <si>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</si>
  <si>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</si>
  <si>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</si>
  <si>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</si>
  <si>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</si>
  <si>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</si>
  <si>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</si>
  <si>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</si>
  <si>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</si>
  <si>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</si>
  <si>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</si>
  <si>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</si>
  <si>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</si>
  <si>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</si>
  <si>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</si>
  <si>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</si>
  <si>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</si>
  <si>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</si>
  <si>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</si>
  <si>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</si>
  <si>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</si>
  <si>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</si>
  <si>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</si>
  <si>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</si>
  <si>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</si>
  <si>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</si>
  <si>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</si>
  <si>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</si>
  <si>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</si>
  <si>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</si>
  <si>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</si>
  <si>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</si>
  <si>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</si>
  <si>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</si>
  <si>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</si>
  <si>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</si>
  <si>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</si>
  <si>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</si>
  <si>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</si>
  <si>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</si>
  <si>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</si>
  <si>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</si>
  <si>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</si>
  <si>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</si>
  <si>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</si>
  <si>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</si>
  <si>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</si>
  <si>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</si>
  <si>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</si>
  <si>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</si>
  <si>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</si>
  <si>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</si>
  <si>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</si>
  <si>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</si>
  <si>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</si>
  <si>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</si>
  <si>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</si>
  <si>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</si>
  <si>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</si>
  <si>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</si>
  <si>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</si>
  <si>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</si>
  <si>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</si>
  <si>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</si>
  <si>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</si>
  <si>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</si>
  <si>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</si>
  <si>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</si>
  <si>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</si>
  <si>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</si>
  <si>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</si>
  <si>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</si>
  <si>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</si>
  <si>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</si>
  <si>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</si>
  <si>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</si>
  <si>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</si>
  <si>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</si>
  <si>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</si>
  <si>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</si>
  <si>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</si>
  <si>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</si>
  <si>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</si>
  <si>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</si>
  <si>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</si>
  <si>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</si>
  <si>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</si>
  <si>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</si>
  <si>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</si>
  <si>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</si>
  <si>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</si>
  <si>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</si>
  <si>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</si>
  <si>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</si>
  <si>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</si>
  <si>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</si>
  <si>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</si>
  <si>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</si>
  <si>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</si>
  <si>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</si>
  <si>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</si>
  <si>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</si>
  <si>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</si>
  <si>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</si>
  <si>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</si>
  <si>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</si>
  <si>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</si>
  <si>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</si>
  <si>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</si>
  <si>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</si>
  <si>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</si>
  <si>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</si>
  <si>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</si>
  <si>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</si>
  <si>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</si>
  <si>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</si>
  <si>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</si>
  <si>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</si>
  <si>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</si>
  <si>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</si>
  <si>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</si>
  <si>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</si>
  <si>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</si>
  <si>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</si>
  <si>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</si>
  <si>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</si>
  <si>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</si>
  <si>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</si>
  <si>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</si>
  <si>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</si>
  <si>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</si>
  <si>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</si>
  <si>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</si>
  <si>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</si>
  <si>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</si>
  <si>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</si>
  <si>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</si>
  <si>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</si>
  <si>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</si>
  <si>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</si>
  <si>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</si>
  <si>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</si>
  <si>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</si>
  <si>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</si>
  <si>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</si>
  <si>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</si>
  <si>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</si>
  <si>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</si>
  <si>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</si>
  <si>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</si>
  <si>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</si>
  <si>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</si>
  <si>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</si>
  <si>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</si>
  <si>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</si>
  <si>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</si>
  <si>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</si>
  <si>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</si>
  <si>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</si>
  <si>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</si>
  <si>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</si>
  <si>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</si>
  <si>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</si>
  <si>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</si>
  <si>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</si>
  <si>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</si>
  <si>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</si>
  <si>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</si>
  <si>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</si>
  <si>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</si>
  <si>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</si>
  <si>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</si>
  <si>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</si>
  <si>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</si>
  <si>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</si>
  <si>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</si>
  <si>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</si>
  <si>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</si>
  <si>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</si>
  <si>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</si>
  <si>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</si>
  <si>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</si>
  <si>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</si>
  <si>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</si>
  <si>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</si>
  <si>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</si>
  <si>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</si>
  <si>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</si>
  <si>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</si>
  <si>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</si>
  <si>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</si>
  <si>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</si>
  <si>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</si>
  <si>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</si>
  <si>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</si>
  <si>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</si>
  <si>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</si>
  <si>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</si>
  <si>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</si>
  <si>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</si>
  <si>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</si>
  <si>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</si>
  <si>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</si>
  <si>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</si>
  <si>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</si>
  <si>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</si>
  <si>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</si>
  <si>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</si>
  <si>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</si>
  <si>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</si>
  <si>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</si>
  <si>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</si>
  <si>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</si>
  <si>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</si>
  <si>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</si>
  <si>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</si>
  <si>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</si>
  <si>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</si>
  <si>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</si>
  <si>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</si>
  <si>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</si>
  <si>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</si>
  <si>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</si>
  <si>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</si>
  <si>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</si>
  <si>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</si>
  <si>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</si>
  <si>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</si>
  <si>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</si>
  <si>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</si>
  <si>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</si>
  <si>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</si>
  <si>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</si>
  <si>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</si>
  <si>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</si>
  <si>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</si>
  <si>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</si>
  <si>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</si>
  <si>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</si>
  <si>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</si>
  <si>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</si>
  <si>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</si>
  <si>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</si>
  <si>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</si>
  <si>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</si>
  <si>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</si>
  <si>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</si>
  <si>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</si>
  <si>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</si>
  <si>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</si>
  <si>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</si>
  <si>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</si>
  <si>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</si>
  <si>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</si>
  <si>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</si>
  <si>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</si>
  <si>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</si>
  <si>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</si>
  <si>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</si>
  <si>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</si>
  <si>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</si>
  <si>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</si>
  <si>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</si>
  <si>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</si>
  <si>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</si>
  <si>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</si>
  <si>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</si>
  <si>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</si>
  <si>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</si>
  <si>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</si>
  <si>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</si>
  <si>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</si>
  <si>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</si>
  <si>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</si>
  <si>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</si>
  <si>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</si>
  <si>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</si>
  <si>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</si>
  <si>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</si>
  <si>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</si>
  <si>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</si>
  <si>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</si>
  <si>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</si>
  <si>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</si>
  <si>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</si>
  <si>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</si>
  <si>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</si>
  <si>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</si>
  <si>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</si>
  <si>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</si>
  <si>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</si>
  <si>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</si>
  <si>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</si>
  <si>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</si>
  <si>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</si>
  <si>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</si>
  <si>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</si>
  <si>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</si>
  <si>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</si>
  <si>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</si>
  <si>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</si>
  <si>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</si>
  <si>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</si>
  <si>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</si>
  <si>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</si>
  <si>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</si>
  <si>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</si>
  <si>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</si>
  <si>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</si>
  <si>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</si>
  <si>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</si>
  <si>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</si>
  <si>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</si>
  <si>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</si>
  <si>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</si>
  <si>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</si>
  <si>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</si>
  <si>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</si>
  <si>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</si>
  <si>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</si>
  <si>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</si>
  <si>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</si>
  <si>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</si>
  <si>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</si>
  <si>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</si>
  <si>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</si>
  <si>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</si>
  <si>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</si>
  <si>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</si>
  <si>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</si>
  <si>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</si>
  <si>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</si>
  <si>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</si>
  <si>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</si>
  <si>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</si>
  <si>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</si>
  <si>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</si>
  <si>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</si>
  <si>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</si>
  <si>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</si>
  <si>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</si>
  <si>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</si>
  <si>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</si>
  <si>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</si>
  <si>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</si>
  <si>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</si>
  <si>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</si>
  <si>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</si>
  <si>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</si>
  <si>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</si>
  <si>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</si>
  <si>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</si>
  <si>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</si>
  <si>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</si>
  <si>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</si>
  <si>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</si>
  <si>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</si>
  <si>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</si>
  <si>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</si>
  <si>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</si>
  <si>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</si>
  <si>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</si>
  <si>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</si>
  <si>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</si>
  <si>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</si>
  <si>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</si>
  <si>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</si>
  <si>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</si>
  <si>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</si>
  <si>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</si>
  <si>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</si>
  <si>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</si>
  <si>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</si>
  <si>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</si>
  <si>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</si>
  <si>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</si>
  <si>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</si>
  <si>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</si>
  <si>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</si>
  <si>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</si>
  <si>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</si>
  <si>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</si>
  <si>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</si>
  <si>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</si>
  <si>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</si>
  <si>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</si>
  <si>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</si>
  <si>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</si>
  <si>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</si>
  <si>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</si>
  <si>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</si>
  <si>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</si>
  <si>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</si>
  <si>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</si>
  <si>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</si>
  <si>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</si>
  <si>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</si>
  <si>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</si>
  <si>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</si>
  <si>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</si>
  <si>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</si>
  <si>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</si>
  <si>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</si>
  <si>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</si>
  <si>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</si>
  <si>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</si>
  <si>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</si>
  <si>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</si>
  <si>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</si>
  <si>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</si>
  <si>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</si>
  <si>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</si>
  <si>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</si>
  <si>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</si>
  <si>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</si>
  <si>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</si>
  <si>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</si>
  <si>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</si>
  <si>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</si>
  <si>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</si>
  <si>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</si>
  <si>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</si>
  <si>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</si>
  <si>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</si>
  <si>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</si>
  <si>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</si>
  <si>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</si>
  <si>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</si>
  <si>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</si>
  <si>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</si>
  <si>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</si>
  <si>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</si>
  <si>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</si>
  <si>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</si>
  <si>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</si>
  <si>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</si>
  <si>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</si>
  <si>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</si>
  <si>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</si>
  <si>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</si>
  <si>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</si>
  <si>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</si>
  <si>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</si>
  <si>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</si>
  <si>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</si>
  <si>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</si>
  <si>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</si>
  <si>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</si>
  <si>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</si>
  <si>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</si>
  <si>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</si>
  <si>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</si>
  <si>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</si>
  <si>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</si>
  <si>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</si>
  <si>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</si>
  <si>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</si>
  <si>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</si>
  <si>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</si>
  <si>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</si>
  <si>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</si>
  <si>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</si>
  <si>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</si>
  <si>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</si>
  <si>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</si>
  <si>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</si>
  <si>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</si>
  <si>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</si>
  <si>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</si>
  <si>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</si>
  <si>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</si>
  <si>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</si>
  <si>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</si>
  <si>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</si>
  <si>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</si>
  <si>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</si>
  <si>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</si>
  <si>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</si>
  <si>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</si>
  <si>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</si>
  <si>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</si>
  <si>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</si>
  <si>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</si>
  <si>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</si>
  <si>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</si>
  <si>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</si>
  <si>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</si>
  <si>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</si>
  <si>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</si>
  <si>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</si>
  <si>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</si>
  <si>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</si>
  <si>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</si>
  <si>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</si>
  <si>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</si>
  <si>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</si>
  <si>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</si>
  <si>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</si>
  <si>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</si>
  <si>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</si>
  <si>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</si>
  <si>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</si>
  <si>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</si>
  <si>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</si>
  <si>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</si>
  <si>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</si>
  <si>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</si>
  <si>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</si>
  <si>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</si>
  <si>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</si>
  <si>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</si>
  <si>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</si>
  <si>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</si>
  <si>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</si>
  <si>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</si>
  <si>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</si>
  <si>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</si>
  <si>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</si>
  <si>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</si>
  <si>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</si>
  <si>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</si>
  <si>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</si>
  <si>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</si>
  <si>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</si>
  <si>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</si>
  <si>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</si>
  <si>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</si>
  <si>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</si>
  <si>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</si>
  <si>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</si>
  <si>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</si>
  <si>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</si>
  <si>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</si>
  <si>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</si>
  <si>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</si>
  <si>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</si>
  <si>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</si>
  <si>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</si>
  <si>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</si>
  <si>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</si>
  <si>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</si>
  <si>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</si>
  <si>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</si>
  <si>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</si>
  <si>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</si>
  <si>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</si>
  <si>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</si>
  <si>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</si>
  <si>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</si>
  <si>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</si>
  <si>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</si>
  <si>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</si>
  <si>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</si>
  <si>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</si>
  <si>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</si>
  <si>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</si>
  <si>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</si>
  <si>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</si>
  <si>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</si>
  <si>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</si>
  <si>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</si>
  <si>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</si>
  <si>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</si>
  <si>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</si>
  <si>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</si>
  <si>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</si>
  <si>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</si>
  <si>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</si>
  <si>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</si>
  <si>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</si>
  <si>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</si>
  <si>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</si>
  <si>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</si>
  <si>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</si>
  <si>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</si>
  <si>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</si>
  <si>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</si>
  <si>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</si>
  <si>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</si>
  <si>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</si>
  <si>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</si>
  <si>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</si>
  <si>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</si>
  <si>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</si>
  <si>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</si>
  <si>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</si>
  <si>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</si>
  <si>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</si>
  <si>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</si>
  <si>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</si>
  <si>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</si>
  <si>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</si>
  <si>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</si>
  <si>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</si>
  <si>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</si>
  <si>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</si>
  <si>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</si>
  <si>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</si>
  <si>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</si>
  <si>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</si>
  <si>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</si>
  <si>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</si>
  <si>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</si>
  <si>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</si>
  <si>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</si>
  <si>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</si>
  <si>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</si>
  <si>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</si>
  <si>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</si>
  <si>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</si>
  <si>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</si>
  <si>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</si>
  <si>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</si>
  <si>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</si>
  <si>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</si>
  <si>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</si>
  <si>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</si>
  <si>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</si>
  <si>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</si>
  <si>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</si>
  <si>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</si>
  <si>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</si>
  <si>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</si>
  <si>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</si>
  <si>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</si>
  <si>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</si>
  <si>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</si>
  <si>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</si>
  <si>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</si>
  <si>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</si>
  <si>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</si>
  <si>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</si>
  <si>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</si>
  <si>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</si>
  <si>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</si>
  <si>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</si>
  <si>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</si>
  <si>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</si>
  <si>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</si>
  <si>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</si>
  <si>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</si>
  <si>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</si>
  <si>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</si>
  <si>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</si>
  <si>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</si>
  <si>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</si>
  <si>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</si>
  <si>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</si>
  <si>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</si>
  <si>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</si>
  <si>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</si>
  <si>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</si>
  <si>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</si>
  <si>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</si>
  <si>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</si>
  <si>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</si>
  <si>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</si>
  <si>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</si>
  <si>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</si>
  <si>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</si>
  <si>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</si>
  <si>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</si>
  <si>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</si>
  <si>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</si>
  <si>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</si>
  <si>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</si>
  <si>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</si>
  <si>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</si>
  <si>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</si>
  <si>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</si>
  <si>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</si>
  <si>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</si>
  <si>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</si>
  <si>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</si>
  <si>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</si>
  <si>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</si>
  <si>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</si>
  <si>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</si>
  <si>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</si>
  <si>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</si>
  <si>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</si>
  <si>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</si>
  <si>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</si>
  <si>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</si>
  <si>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</si>
  <si>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</si>
  <si>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</si>
  <si>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</si>
  <si>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</si>
  <si>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</si>
  <si>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</si>
  <si>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</si>
  <si>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</si>
  <si>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</si>
  <si>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</si>
  <si>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</si>
  <si>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</si>
  <si>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</si>
  <si>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</si>
  <si>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</si>
  <si>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</si>
  <si>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</si>
  <si>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</si>
  <si>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</si>
  <si>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</si>
  <si>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</si>
  <si>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</si>
  <si>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</si>
  <si>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</si>
  <si>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</si>
  <si>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</si>
  <si>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</si>
  <si>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</si>
  <si>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</si>
  <si>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</si>
  <si>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</si>
  <si>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</si>
  <si>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</si>
  <si>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</si>
  <si>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</si>
  <si>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</si>
  <si>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</si>
  <si>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</si>
  <si>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</si>
  <si>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</si>
  <si>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</si>
  <si>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</si>
  <si>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</si>
  <si>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</si>
  <si>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</si>
  <si>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</si>
  <si>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</si>
  <si>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</si>
  <si>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</si>
  <si>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</si>
  <si>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</si>
  <si>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</si>
  <si>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</si>
  <si>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</si>
  <si>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</si>
  <si>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</si>
  <si>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</si>
  <si>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</si>
  <si>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</si>
  <si>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</si>
  <si>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</si>
  <si>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</si>
  <si>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</si>
  <si>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</si>
  <si>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</si>
  <si>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</si>
  <si>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</si>
  <si>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</si>
  <si>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</si>
  <si>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</si>
  <si>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</si>
  <si>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</si>
  <si>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</si>
  <si>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</si>
  <si>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</si>
  <si>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</si>
  <si>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</si>
  <si>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</si>
  <si>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</si>
  <si>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</si>
  <si>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</si>
  <si>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</si>
  <si>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</si>
  <si>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</si>
  <si>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</si>
  <si>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</si>
  <si>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</si>
  <si>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</si>
  <si>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</si>
  <si>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</si>
  <si>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</si>
  <si>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</si>
  <si>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</si>
  <si>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</si>
  <si>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</si>
  <si>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</si>
  <si>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</si>
  <si>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</si>
  <si>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</si>
  <si>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</si>
  <si>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</si>
  <si>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</si>
  <si>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</si>
  <si>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</si>
  <si>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</si>
  <si>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</si>
  <si>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</si>
  <si>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</si>
  <si>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</si>
  <si>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</si>
  <si>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</si>
  <si>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</si>
  <si>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</si>
  <si>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</si>
  <si>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</si>
  <si>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</si>
  <si>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</si>
  <si>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</si>
  <si>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</si>
  <si>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</si>
  <si>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</si>
  <si>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</si>
  <si>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</si>
  <si>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</si>
  <si>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</si>
  <si>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</si>
  <si>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</si>
  <si>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</si>
  <si>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</si>
  <si>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</si>
  <si>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</si>
  <si>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</si>
  <si>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</si>
  <si>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</si>
  <si>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</si>
  <si>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</si>
  <si>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</si>
  <si>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</si>
  <si>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</si>
  <si>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</si>
  <si>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</si>
  <si>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</si>
  <si>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</si>
  <si>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</si>
  <si>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</si>
  <si>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</si>
  <si>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</si>
  <si>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</si>
  <si>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</si>
  <si>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</si>
  <si>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</si>
  <si>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</si>
  <si>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</si>
  <si>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</si>
  <si>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</si>
  <si>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</si>
  <si>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</si>
  <si>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</si>
  <si>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</si>
  <si>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</si>
  <si>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</si>
  <si>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</si>
  <si>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</si>
  <si>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</si>
  <si>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</si>
  <si>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</si>
  <si>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</si>
  <si>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</si>
  <si>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</si>
  <si>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</si>
  <si>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</si>
  <si>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</si>
  <si>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</si>
  <si>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</si>
  <si>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</si>
  <si>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</si>
  <si>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</si>
  <si>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</si>
  <si>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</si>
  <si>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</si>
  <si>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</si>
  <si>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</si>
  <si>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</si>
  <si>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</si>
  <si>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</si>
  <si>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</si>
  <si>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</si>
  <si>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</si>
  <si>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</si>
  <si>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</si>
  <si>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</si>
  <si>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</si>
  <si>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</si>
  <si>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</si>
  <si>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</si>
  <si>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</si>
  <si>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</si>
  <si>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</si>
  <si>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</si>
  <si>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</si>
  <si>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</si>
  <si>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</si>
  <si>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</si>
  <si>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</si>
  <si>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</si>
  <si>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</si>
  <si>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</si>
  <si>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</si>
  <si>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</si>
  <si>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</si>
  <si>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</si>
  <si>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</si>
  <si>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</si>
  <si>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</si>
  <si>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</si>
  <si>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</si>
  <si>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</si>
  <si>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</si>
  <si>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</si>
  <si>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</si>
  <si>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</si>
  <si>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</si>
  <si>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</si>
  <si>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</si>
  <si>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</si>
  <si>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</si>
  <si>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</si>
  <si>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</si>
  <si>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</si>
  <si>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</si>
  <si>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</si>
  <si>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</si>
  <si>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</si>
  <si>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</si>
  <si>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</si>
  <si>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</si>
  <si>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</si>
  <si>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</si>
  <si>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</si>
  <si>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</si>
  <si>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</si>
  <si>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</si>
  <si>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</si>
  <si>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</si>
  <si>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</si>
  <si>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</si>
  <si>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</si>
  <si>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</si>
  <si>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</si>
  <si>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</si>
  <si>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</si>
  <si>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</si>
  <si>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</si>
  <si>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</si>
  <si>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</si>
  <si>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</si>
  <si>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</si>
  <si>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</si>
  <si>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</si>
  <si>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</si>
  <si>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</si>
  <si>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</si>
  <si>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</si>
  <si>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</si>
  <si>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</si>
  <si>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</si>
  <si>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</si>
  <si>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</si>
  <si>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</si>
  <si>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</si>
  <si>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</si>
  <si>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</si>
  <si>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</si>
  <si>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</si>
  <si>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</si>
  <si>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</si>
  <si>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</si>
  <si>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</si>
  <si>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</si>
  <si>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</si>
  <si>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</si>
  <si>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</si>
  <si>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</si>
  <si>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</si>
  <si>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</si>
  <si>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</si>
  <si>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</si>
  <si>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</si>
  <si>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</si>
  <si>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</si>
  <si>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</si>
  <si>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</si>
  <si>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</si>
  <si>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</si>
  <si>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</si>
  <si>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</si>
  <si>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</si>
  <si>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</si>
  <si>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</si>
  <si>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</si>
  <si>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</si>
  <si>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</si>
  <si>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</si>
  <si>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</si>
  <si>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</si>
  <si>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</si>
  <si>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</si>
  <si>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</si>
  <si>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</si>
  <si>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</si>
  <si>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</si>
  <si>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</si>
  <si>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</si>
  <si>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</si>
  <si>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</si>
  <si>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</si>
  <si>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</si>
  <si>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</si>
  <si>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</si>
  <si>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</si>
  <si>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</si>
  <si>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</si>
  <si>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</si>
  <si>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</si>
  <si>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</si>
  <si>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</si>
  <si>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</si>
  <si>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</si>
  <si>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</si>
  <si>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</si>
  <si>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</si>
  <si>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</si>
  <si>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</si>
  <si>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</si>
  <si>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</si>
  <si>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</si>
  <si>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</si>
  <si>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</si>
  <si>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</si>
  <si>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</si>
  <si>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</si>
  <si>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</si>
  <si>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</si>
  <si>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</si>
  <si>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</si>
  <si>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</si>
  <si>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</si>
  <si>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</si>
  <si>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</si>
  <si>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</si>
  <si>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</si>
  <si>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</si>
  <si>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</si>
  <si>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</si>
  <si>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</si>
  <si>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</si>
  <si>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</si>
  <si>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</si>
  <si>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</si>
  <si>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</si>
  <si>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</si>
  <si>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</si>
  <si>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</si>
  <si>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</si>
  <si>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</si>
  <si>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</si>
  <si>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</si>
  <si>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</si>
  <si>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</si>
  <si>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</si>
  <si>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</si>
  <si>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</si>
  <si>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</si>
  <si>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</si>
  <si>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</si>
  <si>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</si>
  <si>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</si>
  <si>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</si>
  <si>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</si>
  <si>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</si>
  <si>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</si>
  <si>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</si>
  <si>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</si>
  <si>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</si>
  <si>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</si>
  <si>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</si>
  <si>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</si>
  <si>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</si>
  <si>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</si>
  <si>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</si>
  <si>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</si>
  <si>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</si>
  <si>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</si>
  <si>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</si>
  <si>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</si>
  <si>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</si>
  <si>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</si>
  <si>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</si>
  <si>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</si>
  <si>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</si>
  <si>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</si>
  <si>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</si>
  <si>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</si>
  <si>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</si>
  <si>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</si>
  <si>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</si>
  <si>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</si>
  <si>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</si>
  <si>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</si>
  <si>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</si>
  <si>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</si>
  <si>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</si>
  <si>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</si>
  <si>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</si>
  <si>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</si>
  <si>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</si>
  <si>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</si>
  <si>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</si>
  <si>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</si>
  <si>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</si>
  <si>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</si>
  <si>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</si>
  <si>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</si>
  <si>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</si>
  <si>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</si>
  <si>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</si>
  <si>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</si>
  <si>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</si>
  <si>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</si>
  <si>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</si>
  <si>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</si>
  <si>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</si>
  <si>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</si>
  <si>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</si>
  <si>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</si>
  <si>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</si>
  <si>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</si>
  <si>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</si>
  <si>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</si>
  <si>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</si>
  <si>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</si>
  <si>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</si>
  <si>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</si>
  <si>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</si>
  <si>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</si>
  <si>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</si>
  <si>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</si>
  <si>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</si>
  <si>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</si>
  <si>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</si>
  <si>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</si>
  <si>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</si>
  <si>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</si>
  <si>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</si>
  <si>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</si>
  <si>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</si>
  <si>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</si>
  <si>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</si>
  <si>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</si>
  <si>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</si>
  <si>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</si>
  <si>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</si>
  <si>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</si>
  <si>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</si>
  <si>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</si>
  <si>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</si>
  <si>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</si>
  <si>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</si>
  <si>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</si>
  <si>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</si>
  <si>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</si>
  <si>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</si>
  <si>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</si>
  <si>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</si>
  <si>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</si>
  <si>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</si>
  <si>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</si>
  <si>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</si>
  <si>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</si>
  <si>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</si>
  <si>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</si>
  <si>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</si>
  <si>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</si>
  <si>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</si>
  <si>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</si>
  <si>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</si>
  <si>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</si>
  <si>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</si>
  <si>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</si>
  <si>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</si>
  <si>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</si>
  <si>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</si>
  <si>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</si>
  <si>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</si>
  <si>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</si>
  <si>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</si>
  <si>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</si>
  <si>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</si>
  <si>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</si>
  <si>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</si>
  <si>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</si>
  <si>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</si>
  <si>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</si>
  <si>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</si>
  <si>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</si>
  <si>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</si>
  <si>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</si>
  <si>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</si>
  <si>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</si>
  <si>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</si>
  <si>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</si>
  <si>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</si>
  <si>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</si>
  <si>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</si>
  <si>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</si>
  <si>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</si>
  <si>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</si>
  <si>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</si>
  <si>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</si>
  <si>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</si>
  <si>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</si>
  <si>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</si>
  <si>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</si>
  <si>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</si>
  <si>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</si>
  <si>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</si>
  <si>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</si>
  <si>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</si>
  <si>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</si>
  <si>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</si>
  <si>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</si>
  <si>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</si>
  <si>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</si>
  <si>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</si>
  <si>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</si>
  <si>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</si>
  <si>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</si>
  <si>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</si>
  <si>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</si>
  <si>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</si>
  <si>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</si>
  <si>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</si>
  <si>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</si>
  <si>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</si>
  <si>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</si>
  <si>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</si>
  <si>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</si>
  <si>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</si>
  <si>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</si>
  <si>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</si>
  <si>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</si>
  <si>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</si>
  <si>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</si>
  <si>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</si>
  <si>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</si>
  <si>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</si>
  <si>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</si>
  <si>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</si>
  <si>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</si>
  <si>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</si>
  <si>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</si>
  <si>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</si>
  <si>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</si>
  <si>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</si>
  <si>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</si>
  <si>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</si>
  <si>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</si>
  <si>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</si>
  <si>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</si>
  <si>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</si>
  <si>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</si>
  <si>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</si>
  <si>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</si>
  <si>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</si>
  <si>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</si>
  <si>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</si>
  <si>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</si>
  <si>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</si>
  <si>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</si>
  <si>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</si>
  <si>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</si>
  <si>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</si>
  <si>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</si>
  <si>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</si>
  <si>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</si>
  <si>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</si>
  <si>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</si>
  <si>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</si>
  <si>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</si>
  <si>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</si>
  <si>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</si>
  <si>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</si>
  <si>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</si>
  <si>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</si>
  <si>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</si>
  <si>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</si>
  <si>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</si>
  <si>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</si>
  <si>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</si>
  <si>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</si>
  <si>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</si>
  <si>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</si>
  <si>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</si>
  <si>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</si>
  <si>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</si>
  <si>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</si>
  <si>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</si>
  <si>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</si>
  <si>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</si>
  <si>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</si>
  <si>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</si>
  <si>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</si>
  <si>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</si>
  <si>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</si>
  <si>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</si>
  <si>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</si>
  <si>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</si>
  <si>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</si>
  <si>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</si>
  <si>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</si>
  <si>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</si>
  <si>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</si>
  <si>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</si>
  <si>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</si>
  <si>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</si>
  <si>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</si>
  <si>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</si>
  <si>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</si>
  <si>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</si>
  <si>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</si>
  <si>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</si>
  <si>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</si>
  <si>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</si>
  <si>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</si>
  <si>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</si>
  <si>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</si>
  <si>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</si>
  <si>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</si>
  <si>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</si>
  <si>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</si>
  <si>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</si>
  <si>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</si>
  <si>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</si>
  <si>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</si>
  <si>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</si>
  <si>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</si>
  <si>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</si>
  <si>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</si>
  <si>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</si>
  <si>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</si>
  <si>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</si>
  <si>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</si>
  <si>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</si>
  <si>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</si>
  <si>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</si>
  <si>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</si>
  <si>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</si>
  <si>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</si>
  <si>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</si>
  <si>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</si>
  <si>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</si>
  <si>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</si>
  <si>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</si>
  <si>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</si>
  <si>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</si>
  <si>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</si>
  <si>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</si>
  <si>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</si>
  <si>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</si>
  <si>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</si>
  <si>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</si>
  <si>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</si>
  <si>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</si>
  <si>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</si>
  <si>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</si>
  <si>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</si>
  <si>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</si>
  <si>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</si>
  <si>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</si>
  <si>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</si>
  <si>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</si>
  <si>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</si>
  <si>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</si>
  <si>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</si>
  <si>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</si>
  <si>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</si>
  <si>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</si>
  <si>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</si>
  <si>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</si>
  <si>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</si>
  <si>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</si>
  <si>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</si>
  <si>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</si>
  <si>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</si>
  <si>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</si>
  <si>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</si>
  <si>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</si>
  <si>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</si>
  <si>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</si>
  <si>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</si>
  <si>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</si>
  <si>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</si>
  <si>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</si>
  <si>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</si>
  <si>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</si>
  <si>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</si>
  <si>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</si>
  <si>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</si>
  <si>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</si>
  <si>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</si>
  <si>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</si>
  <si>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</si>
  <si>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</si>
  <si>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</si>
  <si>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</si>
  <si>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</si>
  <si>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</si>
  <si>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</si>
  <si>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</si>
  <si>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</si>
  <si>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</si>
  <si>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</si>
  <si>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</si>
  <si>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</si>
  <si>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</si>
  <si>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</si>
  <si>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</si>
  <si>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</si>
  <si>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</si>
  <si>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</si>
  <si>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</si>
  <si>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</si>
  <si>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</si>
  <si>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</si>
  <si>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</si>
  <si>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</si>
  <si>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</si>
  <si>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</si>
  <si>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</si>
  <si>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</si>
  <si>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</si>
  <si>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</si>
  <si>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</si>
  <si>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</si>
  <si>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</si>
  <si>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</si>
  <si>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</si>
  <si>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</si>
  <si>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</si>
  <si>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</si>
  <si>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</si>
  <si>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</si>
  <si>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</si>
  <si>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</si>
  <si>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</si>
  <si>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</si>
  <si>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</si>
  <si>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</si>
  <si>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</si>
  <si>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</si>
  <si>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</si>
  <si>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</si>
  <si>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</si>
  <si>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</si>
  <si>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</si>
  <si>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</si>
  <si>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</si>
  <si>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</si>
  <si>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</si>
  <si>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</si>
  <si>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</si>
  <si>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</si>
  <si>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</si>
  <si>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</si>
  <si>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</si>
  <si>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</si>
  <si>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</si>
  <si>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</si>
  <si>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</si>
  <si>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</si>
  <si>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</si>
  <si>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</si>
  <si>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</si>
  <si>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</si>
  <si>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</si>
  <si>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</si>
  <si>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</si>
  <si>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</si>
  <si>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</si>
  <si>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</si>
  <si>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</si>
  <si>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</si>
  <si>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</si>
  <si>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</si>
  <si>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</si>
  <si>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</si>
  <si>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</si>
  <si>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</si>
  <si>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</si>
  <si>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</si>
  <si>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</si>
  <si>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</si>
  <si>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</si>
  <si>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</si>
  <si>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</si>
  <si>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</si>
  <si>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</si>
  <si>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</si>
  <si>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</si>
  <si>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</si>
  <si>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</si>
  <si>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</si>
  <si>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</si>
  <si>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</si>
  <si>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</si>
  <si>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</si>
  <si>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</si>
  <si>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</si>
  <si>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</si>
  <si>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</si>
  <si>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</si>
  <si>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</si>
  <si>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</si>
  <si>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</si>
  <si>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</si>
  <si>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</si>
  <si>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</si>
  <si>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</si>
  <si>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</si>
  <si>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</si>
  <si>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</si>
  <si>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</si>
  <si>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</si>
  <si>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</si>
  <si>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</si>
  <si>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</si>
  <si>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</si>
  <si>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</si>
  <si>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</si>
  <si>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</si>
  <si>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</si>
  <si>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</si>
  <si>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</si>
  <si>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</si>
  <si>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</si>
  <si>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</si>
  <si>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</si>
  <si>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</si>
  <si>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</si>
  <si>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</si>
  <si>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</si>
  <si>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</si>
  <si>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</si>
  <si>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</si>
  <si>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</si>
  <si>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</si>
  <si>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</si>
  <si>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</si>
  <si>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</si>
  <si>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</si>
  <si>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</si>
  <si>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</si>
  <si>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</si>
  <si>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</si>
  <si>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</si>
  <si>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</si>
  <si>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</si>
  <si>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</si>
  <si>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</si>
  <si>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</si>
  <si>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</si>
  <si>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</si>
  <si>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</si>
  <si>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</si>
  <si>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</si>
  <si>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</si>
  <si>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</si>
  <si>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</si>
  <si>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</si>
  <si>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</si>
  <si>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</si>
  <si>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</si>
  <si>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</si>
  <si>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</si>
  <si>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</si>
  <si>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</si>
  <si>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</si>
  <si>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</si>
  <si>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</si>
  <si>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</si>
  <si>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</si>
  <si>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</si>
  <si>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</si>
  <si>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</si>
  <si>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</si>
  <si>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</si>
  <si>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</si>
  <si>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</si>
  <si>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</si>
  <si>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</si>
  <si>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</si>
  <si>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</si>
  <si>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</si>
  <si>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</si>
  <si>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</si>
  <si>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</si>
  <si>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</si>
  <si>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</si>
  <si>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</si>
  <si>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</si>
  <si>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</si>
  <si>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</si>
  <si>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</si>
  <si>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</si>
  <si>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</si>
  <si>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</si>
  <si>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</si>
  <si>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</si>
  <si>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</si>
  <si>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</si>
  <si>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</si>
  <si>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</si>
  <si>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</si>
  <si>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</si>
  <si>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</si>
  <si>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</si>
  <si>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</si>
  <si>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</si>
  <si>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</si>
  <si>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</si>
  <si>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</si>
  <si>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</si>
  <si>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</si>
  <si>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</si>
  <si>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</si>
  <si>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</si>
  <si>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</si>
  <si>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</si>
  <si>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</si>
  <si>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</si>
  <si>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</si>
  <si>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</si>
  <si>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</si>
  <si>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</si>
  <si>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</si>
  <si>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</si>
  <si>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</si>
  <si>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</si>
  <si>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</si>
  <si>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</si>
  <si>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</si>
  <si>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</si>
  <si>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</si>
  <si>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</si>
  <si>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</si>
  <si>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</si>
  <si>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</si>
  <si>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</si>
  <si>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</si>
  <si>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</si>
  <si>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</si>
  <si>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</si>
  <si>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</si>
  <si>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</si>
  <si>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</si>
  <si>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</si>
  <si>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</si>
  <si>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</si>
  <si>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</si>
  <si>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</si>
  <si>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</si>
  <si>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</si>
  <si>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</si>
  <si>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</si>
  <si>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</si>
  <si>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</si>
  <si>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</si>
  <si>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</si>
  <si>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</si>
  <si>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</si>
  <si>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</si>
  <si>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</si>
  <si>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</si>
  <si>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</si>
  <si>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</si>
  <si>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</si>
  <si>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</si>
  <si>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</si>
  <si>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</si>
  <si>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</si>
  <si>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</si>
  <si>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</si>
  <si>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</si>
  <si>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</si>
  <si>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</si>
  <si>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</si>
  <si>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</si>
  <si>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</si>
  <si>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</si>
  <si>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</si>
  <si>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</si>
  <si>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</si>
  <si>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</si>
  <si>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</si>
  <si>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</si>
  <si>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</si>
  <si>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</si>
  <si>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</si>
  <si>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</si>
  <si>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</si>
  <si>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</si>
  <si>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</si>
  <si>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</si>
  <si>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</si>
  <si>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</si>
  <si>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</si>
  <si>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</si>
  <si>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</si>
  <si>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</si>
  <si>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</si>
  <si>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</si>
  <si>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</si>
  <si>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</si>
  <si>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</si>
  <si>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</si>
  <si>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</si>
  <si>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</si>
  <si>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</si>
  <si>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</si>
  <si>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</si>
  <si>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</si>
  <si>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</si>
  <si>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</si>
  <si>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</si>
  <si>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</si>
  <si>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</si>
  <si>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</si>
  <si>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</si>
  <si>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</si>
  <si>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</si>
  <si>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</si>
  <si>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</si>
  <si>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</si>
  <si>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</si>
  <si>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</si>
  <si>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</si>
  <si>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</si>
  <si>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</si>
  <si>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</si>
  <si>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</si>
  <si>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</si>
  <si>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</si>
  <si>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</si>
  <si>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</si>
  <si>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</si>
  <si>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</si>
  <si>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</si>
  <si>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</si>
  <si>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</si>
  <si>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</si>
  <si>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</si>
  <si>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</si>
  <si>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</si>
  <si>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</si>
  <si>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</si>
  <si>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</si>
  <si>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</si>
  <si>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</si>
  <si>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</si>
  <si>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</si>
  <si>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</si>
  <si>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</si>
  <si>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</si>
  <si>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</si>
  <si>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</si>
  <si>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</si>
  <si>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</si>
  <si>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</si>
  <si>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</si>
  <si>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</si>
  <si>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</si>
  <si>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</si>
  <si>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</si>
  <si>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</si>
  <si>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</si>
  <si>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</si>
  <si>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</si>
  <si>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</si>
  <si>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</si>
  <si>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</si>
  <si>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</si>
  <si>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</si>
  <si>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</si>
  <si>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</si>
  <si>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</si>
  <si>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</si>
  <si>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</si>
  <si>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</si>
  <si>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</si>
  <si>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</si>
  <si>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</si>
  <si>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</si>
  <si>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</si>
  <si>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</si>
  <si>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</si>
  <si>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</si>
  <si>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</si>
  <si>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</si>
  <si>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</si>
  <si>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</si>
  <si>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</si>
  <si>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</si>
  <si>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</si>
  <si>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</si>
  <si>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</si>
  <si>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</si>
  <si>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</si>
  <si>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</si>
  <si>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</si>
  <si>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</si>
  <si>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</si>
  <si>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</si>
  <si>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</si>
  <si>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</si>
  <si>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</si>
  <si>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</si>
  <si>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</si>
  <si>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</si>
  <si>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</si>
  <si>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</si>
  <si>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</si>
  <si>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</si>
  <si>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</si>
  <si>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</si>
  <si>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</si>
  <si>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</si>
  <si>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</si>
  <si>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</si>
  <si>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</si>
  <si>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</si>
  <si>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</si>
  <si>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</si>
  <si>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</si>
  <si>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</si>
  <si>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</si>
  <si>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</si>
  <si>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</si>
  <si>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</si>
  <si>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</si>
  <si>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</si>
  <si>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</si>
  <si>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</si>
  <si>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</si>
  <si>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</si>
  <si>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</si>
  <si>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</si>
  <si>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</si>
  <si>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</si>
  <si>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</si>
  <si>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</si>
  <si>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</si>
  <si>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</si>
  <si>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</si>
  <si>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</si>
  <si>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</si>
  <si>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</si>
  <si>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</si>
  <si>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</si>
  <si>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</si>
  <si>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</si>
  <si>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</si>
  <si>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</si>
  <si>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</si>
  <si>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</si>
  <si>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</si>
  <si>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</si>
  <si>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</si>
  <si>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</si>
  <si>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</si>
  <si>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</si>
  <si>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</si>
  <si>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</si>
  <si>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</si>
  <si>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</si>
  <si>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</si>
  <si>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</si>
  <si>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</si>
  <si>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</si>
  <si>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</si>
  <si>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</si>
  <si>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</si>
  <si>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</si>
  <si>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</si>
  <si>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</si>
  <si>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</si>
  <si>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</si>
  <si>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</si>
  <si>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</si>
  <si>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</si>
  <si>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</si>
  <si>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</si>
  <si>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</si>
  <si>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</si>
  <si>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</si>
  <si>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</si>
  <si>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</si>
  <si>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</si>
  <si>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</si>
  <si>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</si>
  <si>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</si>
  <si>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</si>
  <si>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</si>
  <si>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</si>
  <si>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</si>
  <si>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</si>
  <si>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</si>
  <si>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</si>
  <si>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</si>
  <si>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</si>
  <si>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</si>
  <si>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</si>
  <si>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</si>
  <si>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</si>
  <si>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</si>
  <si>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</si>
  <si>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</si>
  <si>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</si>
  <si>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</si>
  <si>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</si>
  <si>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</si>
  <si>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</si>
  <si>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</si>
  <si>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</si>
  <si>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</si>
  <si>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</si>
  <si>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</si>
  <si>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</si>
  <si>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</si>
  <si>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</si>
  <si>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</si>
  <si>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</si>
  <si>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</si>
  <si>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</si>
  <si>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</si>
  <si>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</si>
  <si>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</si>
  <si>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</si>
  <si>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</si>
  <si>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</si>
  <si>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</si>
  <si>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</si>
  <si>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</si>
  <si>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</si>
  <si>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</si>
  <si>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</si>
  <si>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</si>
  <si>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</si>
  <si>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</si>
  <si>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</si>
  <si>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</si>
  <si>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</si>
  <si>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</si>
  <si>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</si>
  <si>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</si>
  <si>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</si>
  <si>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</si>
  <si>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</si>
  <si>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</si>
  <si>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</si>
  <si>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</si>
  <si>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</si>
  <si>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</si>
  <si>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</si>
  <si>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</si>
  <si>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</si>
  <si>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</si>
  <si>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</si>
  <si>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</si>
  <si>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</si>
  <si>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</si>
  <si>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</si>
  <si>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</si>
  <si>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</si>
  <si>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</si>
  <si>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</si>
  <si>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</si>
  <si>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</si>
  <si>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</si>
  <si>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</si>
  <si>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</si>
  <si>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</si>
  <si>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</si>
  <si>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</si>
  <si>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</si>
  <si>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</si>
  <si>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</si>
  <si>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</si>
  <si>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</si>
  <si>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</si>
  <si>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</si>
  <si>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</si>
  <si>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</si>
  <si>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</si>
  <si>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</si>
  <si>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</si>
  <si>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</si>
  <si>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</si>
  <si>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</si>
  <si>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</si>
  <si>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</si>
  <si>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</si>
  <si>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</si>
  <si>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</si>
  <si>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</si>
  <si>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</si>
  <si>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</si>
  <si>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</si>
  <si>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</si>
  <si>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</si>
  <si>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</si>
  <si>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</si>
  <si>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</si>
  <si>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</si>
  <si>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</si>
  <si>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</si>
  <si>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</si>
  <si>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</si>
  <si>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</si>
  <si>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</si>
  <si>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</si>
  <si>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</si>
  <si>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</si>
  <si>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</si>
  <si>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</si>
  <si>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</si>
  <si>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</si>
  <si>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</si>
  <si>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</si>
  <si>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</si>
  <si>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</si>
  <si>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</si>
  <si>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</si>
  <si>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</si>
  <si>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</si>
  <si>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</si>
  <si>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</si>
  <si>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</si>
  <si>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</si>
  <si>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</si>
  <si>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</si>
  <si>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</si>
  <si>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</si>
  <si>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</si>
  <si>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</si>
  <si>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</si>
  <si>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</si>
  <si>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</si>
  <si>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</si>
  <si>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</si>
  <si>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</si>
  <si>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</si>
  <si>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</si>
  <si>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</si>
  <si>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</si>
  <si>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</si>
  <si>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</si>
  <si>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</si>
  <si>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</si>
  <si>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</si>
  <si>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</si>
  <si>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</si>
  <si>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</si>
  <si>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</si>
  <si>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</si>
  <si>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</si>
  <si>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</si>
  <si>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</si>
  <si>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</si>
  <si>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</si>
  <si>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</si>
  <si>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</si>
  <si>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</si>
  <si>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</si>
  <si>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</si>
  <si>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</si>
  <si>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</si>
  <si>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</si>
  <si>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</si>
  <si>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</si>
  <si>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</si>
  <si>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</si>
  <si>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</si>
  <si>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</si>
  <si>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</si>
  <si>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</si>
  <si>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</si>
  <si>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</si>
  <si>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</si>
  <si>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</si>
  <si>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</si>
  <si>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</si>
  <si>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</si>
  <si>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</si>
  <si>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</si>
  <si>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</si>
  <si>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</si>
  <si>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</si>
  <si>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</si>
  <si>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</si>
  <si>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</si>
  <si>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</si>
  <si>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</si>
  <si>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</si>
  <si>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</si>
  <si>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</si>
  <si>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</si>
  <si>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</si>
  <si>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</si>
  <si>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</si>
  <si>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</si>
  <si>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</si>
  <si>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</si>
  <si>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</si>
  <si>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</si>
  <si>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</si>
  <si>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</si>
  <si>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</si>
  <si>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</si>
  <si>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</si>
  <si>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</si>
  <si>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</si>
  <si>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</si>
  <si>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</si>
  <si>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</si>
  <si>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</si>
  <si>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</si>
  <si>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</si>
  <si>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</si>
  <si>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</si>
  <si>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</si>
  <si>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</si>
  <si>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</si>
  <si>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</si>
  <si>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</si>
  <si>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</si>
  <si>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</si>
  <si>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</si>
  <si>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</si>
  <si>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</si>
  <si>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</si>
  <si>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</si>
  <si>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</si>
  <si>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</si>
  <si>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</si>
  <si>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</si>
  <si>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</si>
  <si>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</si>
  <si>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</si>
  <si>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</si>
  <si>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</si>
  <si>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</si>
  <si>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</si>
  <si>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</si>
  <si>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</si>
  <si>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</si>
  <si>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</si>
  <si>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</si>
  <si>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</si>
  <si>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</si>
  <si>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</si>
  <si>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</si>
  <si>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</si>
  <si>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</si>
  <si>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</si>
  <si>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</si>
  <si>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</si>
  <si>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</si>
  <si>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</si>
  <si>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</si>
  <si>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</si>
  <si>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</si>
  <si>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</si>
  <si>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</si>
  <si>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</si>
  <si>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</si>
  <si>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</si>
  <si>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</si>
  <si>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</si>
  <si>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</si>
  <si>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</si>
  <si>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</si>
  <si>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</si>
  <si>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</si>
  <si>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</si>
  <si>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</si>
  <si>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</si>
  <si>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</si>
  <si>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</si>
  <si>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</si>
  <si>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</si>
  <si>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</si>
  <si>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</si>
  <si>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</si>
  <si>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</si>
  <si>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</si>
  <si>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</si>
  <si>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</si>
  <si>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</si>
  <si>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</si>
  <si>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</si>
  <si>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</si>
  <si>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</si>
  <si>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</si>
  <si>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</si>
  <si>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</si>
  <si>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</si>
  <si>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</si>
  <si>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</si>
  <si>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</si>
  <si>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</si>
  <si>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</si>
  <si>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</si>
  <si>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</si>
  <si>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</si>
  <si>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</si>
  <si>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</si>
  <si>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</si>
  <si>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</si>
  <si>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</si>
  <si>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</si>
  <si>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</si>
  <si>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</si>
  <si>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</si>
  <si>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</si>
  <si>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</si>
  <si>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</si>
  <si>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</si>
  <si>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</si>
  <si>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</si>
  <si>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</si>
  <si>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</si>
  <si>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</si>
  <si>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</si>
  <si>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</si>
  <si>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</si>
  <si>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</si>
  <si>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</si>
  <si>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</si>
  <si>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</si>
  <si>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</si>
  <si>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</si>
  <si>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</si>
  <si>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</si>
  <si>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</si>
  <si>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</si>
  <si>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</si>
  <si>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</si>
  <si>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</si>
  <si>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</si>
  <si>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</si>
  <si>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</si>
  <si>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</si>
  <si>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</si>
  <si>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</si>
  <si>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</si>
  <si>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</si>
  <si>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</si>
  <si>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</si>
  <si>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</si>
  <si>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</si>
  <si>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</si>
  <si>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</si>
  <si>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</si>
  <si>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</si>
  <si>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</si>
  <si>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</si>
  <si>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</si>
  <si>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</si>
  <si>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</si>
  <si>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</si>
  <si>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</si>
  <si>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</si>
  <si>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</si>
  <si>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</si>
  <si>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</si>
  <si>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</si>
  <si>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</si>
  <si>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</si>
  <si>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</si>
  <si>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</si>
  <si>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</si>
  <si>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</si>
  <si>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</si>
  <si>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</si>
  <si>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</si>
  <si>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</si>
  <si>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</si>
  <si>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</si>
  <si>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</si>
  <si>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</si>
  <si>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</si>
  <si>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</si>
  <si>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</si>
  <si>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</si>
  <si>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</si>
  <si>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</si>
  <si>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</si>
  <si>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</si>
  <si>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</si>
  <si>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</si>
  <si>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</si>
  <si>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</si>
  <si>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</si>
  <si>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</si>
  <si>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</si>
  <si>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</si>
  <si>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</si>
  <si>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</si>
  <si>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</si>
  <si>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</si>
  <si>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</si>
  <si>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</si>
  <si>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</si>
  <si>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</si>
  <si>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</si>
  <si>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</si>
  <si>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</si>
  <si>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</si>
  <si>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</si>
  <si>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</si>
  <si>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</si>
  <si>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</si>
  <si>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</si>
  <si>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</si>
  <si>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</si>
  <si>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</si>
  <si>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</si>
  <si>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</si>
  <si>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</si>
  <si>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</si>
  <si>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</si>
  <si>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</si>
  <si>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</si>
  <si>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</si>
  <si>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</si>
  <si>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</si>
  <si>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</si>
  <si>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</si>
  <si>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</si>
  <si>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</si>
  <si>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</si>
  <si>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</si>
  <si>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</si>
  <si>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</si>
  <si>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</si>
  <si>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</si>
  <si>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</si>
  <si>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</si>
  <si>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</si>
  <si>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</si>
  <si>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</si>
  <si>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</si>
  <si>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</si>
  <si>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</si>
  <si>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</si>
  <si>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</si>
  <si>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</si>
  <si>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</si>
  <si>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</si>
  <si>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</si>
  <si>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</si>
  <si>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</si>
  <si>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</si>
  <si>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</si>
  <si>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</si>
  <si>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</si>
  <si>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</si>
  <si>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</si>
  <si>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</si>
  <si>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</si>
  <si>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</si>
  <si>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</si>
  <si>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</si>
  <si>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</si>
  <si>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</si>
  <si>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</si>
  <si>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</si>
  <si>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</si>
  <si>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</si>
  <si>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</si>
  <si>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</si>
  <si>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</si>
  <si>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</si>
  <si>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</si>
  <si>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</si>
  <si>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</si>
  <si>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</si>
  <si>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</si>
  <si>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</si>
  <si>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</si>
  <si>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</si>
  <si>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</si>
  <si>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</si>
  <si>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</si>
  <si>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</si>
  <si>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</si>
  <si>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</si>
  <si>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</si>
  <si>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</si>
  <si>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</si>
  <si>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</si>
  <si>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</si>
  <si>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</si>
  <si>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</si>
  <si>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</si>
  <si>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</si>
  <si>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</si>
  <si>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</si>
  <si>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</si>
  <si>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</si>
  <si>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</si>
  <si>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</si>
  <si>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</si>
  <si>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</si>
  <si>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</si>
  <si>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</si>
  <si>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</si>
  <si>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</si>
  <si>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</si>
  <si>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</si>
  <si>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</si>
  <si>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</si>
  <si>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</si>
  <si>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</si>
  <si>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</si>
  <si>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</si>
  <si>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</si>
  <si>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</si>
  <si>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</si>
  <si>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</si>
  <si>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</si>
  <si>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</si>
  <si>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</si>
  <si>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</si>
  <si>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</si>
  <si>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</si>
  <si>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</si>
  <si>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</si>
  <si>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</si>
  <si>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</si>
  <si>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</si>
  <si>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</si>
  <si>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</si>
  <si>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</si>
  <si>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</si>
  <si>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</si>
  <si>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</si>
  <si>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</si>
  <si>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</si>
  <si>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</si>
  <si>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</si>
  <si>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</si>
  <si>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</si>
  <si>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</si>
  <si>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</si>
  <si>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</si>
  <si>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</si>
  <si>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</si>
  <si>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</si>
  <si>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</si>
  <si>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</si>
  <si>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</si>
  <si>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</si>
  <si>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</si>
  <si>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</si>
  <si>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</si>
  <si>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</si>
  <si>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</si>
  <si>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</si>
  <si>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</si>
  <si>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</si>
  <si>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</si>
  <si>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</si>
  <si>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</si>
  <si>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</si>
  <si>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</si>
  <si>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</si>
  <si>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</si>
  <si>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</si>
  <si>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</si>
  <si>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</si>
  <si>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</si>
  <si>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</si>
  <si>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</si>
  <si>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</si>
  <si>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</si>
  <si>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</si>
  <si>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</si>
  <si>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</si>
  <si>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</si>
  <si>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</si>
  <si>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</si>
  <si>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</si>
  <si>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</si>
  <si>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</si>
  <si>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</si>
  <si>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</si>
  <si>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</si>
  <si>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</si>
  <si>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</si>
  <si>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</si>
  <si>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</si>
  <si>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</si>
  <si>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</si>
  <si>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</si>
  <si>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</si>
  <si>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</si>
  <si>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</si>
  <si>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</si>
  <si>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</si>
  <si>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</si>
  <si>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</si>
  <si>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</si>
  <si>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</si>
  <si>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</si>
  <si>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</si>
  <si>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</si>
  <si>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</si>
  <si>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</si>
  <si>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</si>
  <si>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</si>
  <si>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</si>
  <si>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</si>
  <si>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</si>
  <si>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</si>
  <si>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</si>
  <si>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</si>
  <si>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</si>
  <si>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</si>
  <si>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</si>
  <si>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</si>
  <si>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</si>
  <si>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</si>
  <si>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</si>
  <si>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</si>
  <si>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</si>
  <si>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</si>
  <si>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</si>
  <si>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</si>
  <si>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</si>
  <si>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</si>
  <si>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</si>
  <si>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</si>
  <si>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</si>
  <si>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</si>
  <si>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</si>
  <si>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</si>
  <si>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</si>
  <si>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</si>
  <si>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</si>
  <si>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</si>
  <si>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</si>
  <si>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</si>
  <si>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</si>
  <si>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</si>
  <si>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</si>
  <si>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</si>
  <si>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</si>
  <si>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</si>
  <si>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</si>
  <si>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</si>
  <si>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</si>
  <si>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</si>
  <si>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</si>
  <si>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</si>
  <si>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</si>
  <si>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</si>
  <si>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</si>
  <si>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</si>
  <si>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</si>
  <si>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</si>
  <si>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</si>
  <si>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</si>
  <si>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</si>
  <si>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</si>
  <si>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</si>
  <si>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</si>
  <si>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</si>
  <si>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</si>
  <si>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</si>
  <si>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</si>
  <si>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</si>
  <si>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</si>
  <si>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</si>
  <si>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</si>
  <si>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</si>
  <si>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</si>
  <si>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</si>
  <si>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</si>
  <si>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</si>
  <si>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</si>
  <si>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</si>
  <si>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</si>
  <si>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</si>
  <si>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</si>
  <si>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</si>
  <si>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</si>
  <si>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</si>
  <si>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</si>
  <si>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</si>
  <si>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</si>
  <si>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</si>
  <si>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</si>
  <si>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</si>
  <si>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</si>
  <si>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</si>
  <si>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</si>
  <si>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</si>
  <si>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</si>
  <si>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</si>
  <si>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</si>
  <si>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</si>
  <si>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</si>
  <si>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</si>
  <si>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</si>
  <si>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</si>
  <si>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</si>
  <si>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</si>
  <si>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</si>
  <si>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</si>
  <si>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</si>
  <si>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</si>
  <si>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</si>
  <si>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</si>
  <si>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</si>
  <si>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</si>
  <si>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</si>
  <si>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</si>
  <si>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</si>
  <si>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</si>
  <si>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</si>
  <si>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</si>
  <si>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</si>
  <si>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</si>
  <si>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</si>
  <si>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</si>
  <si>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</si>
  <si>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</si>
  <si>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</si>
  <si>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</si>
  <si>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</si>
  <si>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</si>
  <si>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</si>
  <si>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</si>
  <si>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</si>
  <si>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</si>
  <si>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</si>
  <si>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</si>
  <si>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</si>
  <si>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</si>
  <si>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</si>
  <si>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</si>
  <si>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</si>
  <si>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</si>
  <si>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</si>
  <si>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</si>
  <si>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</si>
  <si>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</si>
  <si>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</si>
  <si>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</si>
  <si>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</si>
  <si>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</si>
  <si>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</si>
  <si>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</si>
  <si>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</si>
  <si>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</si>
  <si>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</si>
  <si>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</si>
  <si>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</si>
  <si>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</si>
  <si>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</si>
  <si>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</si>
  <si>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</si>
  <si>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</si>
  <si>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</si>
  <si>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</si>
  <si>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</si>
  <si>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</si>
  <si>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</si>
  <si>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</si>
  <si>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</si>
  <si>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</si>
  <si>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</si>
  <si>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</si>
  <si>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</si>
  <si>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</si>
  <si>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</si>
  <si>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</si>
  <si>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</si>
  <si>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</si>
  <si>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</si>
  <si>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</si>
  <si>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</si>
  <si>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</si>
  <si>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</si>
  <si>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</si>
  <si>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</si>
  <si>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</si>
  <si>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</si>
  <si>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</si>
  <si>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</si>
  <si>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</si>
  <si>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</si>
  <si>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</si>
  <si>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</si>
  <si>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</si>
  <si>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</si>
  <si>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</si>
  <si>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</si>
  <si>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</si>
  <si>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</si>
  <si>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</si>
  <si>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</si>
  <si>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</si>
  <si>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</si>
  <si>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</si>
  <si>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</si>
  <si>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</si>
  <si>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</si>
  <si>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</si>
  <si>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</si>
  <si>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</si>
  <si>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</si>
  <si>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</si>
  <si>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</si>
  <si>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</si>
  <si>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</si>
  <si>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</si>
  <si>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</si>
  <si>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</si>
  <si>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</si>
  <si>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</si>
  <si>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</si>
  <si>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</si>
  <si>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</si>
  <si>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</si>
  <si>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</si>
  <si>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</si>
  <si>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</si>
  <si>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</si>
  <si>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</si>
  <si>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</si>
  <si>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</si>
  <si>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</si>
  <si>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</si>
  <si>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</si>
  <si>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</si>
  <si>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</si>
  <si>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</si>
  <si>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</si>
  <si>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</si>
  <si>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</si>
  <si>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</si>
  <si>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</si>
  <si>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</si>
  <si>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</si>
  <si>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</si>
  <si>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</si>
  <si>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</si>
  <si>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</si>
  <si>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</si>
  <si>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</si>
  <si>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</si>
  <si>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</si>
  <si>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</si>
  <si>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</si>
  <si>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</si>
  <si>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</si>
  <si>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</si>
  <si>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</si>
  <si>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</si>
  <si>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</si>
  <si>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</si>
  <si>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</si>
  <si>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</si>
  <si>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</si>
  <si>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</si>
  <si>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</si>
  <si>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</si>
  <si>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</si>
  <si>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</si>
  <si>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</si>
  <si>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</si>
  <si>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</si>
  <si>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</si>
  <si>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</si>
  <si>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</si>
  <si>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</si>
  <si>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</si>
  <si>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</si>
  <si>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</si>
  <si>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</si>
  <si>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</si>
  <si>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</si>
  <si>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</si>
  <si>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</si>
  <si>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</si>
  <si>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</si>
  <si>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</si>
  <si>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</si>
  <si>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</si>
  <si>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</si>
  <si>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</si>
  <si>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</si>
  <si>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</si>
  <si>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</si>
  <si>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</si>
  <si>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</si>
  <si>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</si>
  <si>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</si>
  <si>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</si>
  <si>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</si>
  <si>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</si>
  <si>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</si>
  <si>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</si>
  <si>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</si>
  <si>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</si>
  <si>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</si>
  <si>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</si>
  <si>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</si>
  <si>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</si>
  <si>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</si>
  <si>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</si>
  <si>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</si>
  <si>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</si>
  <si>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</si>
  <si>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</si>
  <si>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</si>
  <si>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</si>
  <si>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</si>
  <si>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</si>
  <si>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</si>
  <si>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</si>
  <si>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</si>
  <si>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</si>
  <si>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</si>
  <si>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</si>
  <si>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</si>
  <si>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</si>
  <si>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</si>
  <si>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</si>
  <si>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</si>
  <si>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</si>
  <si>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</si>
  <si>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</si>
  <si>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</si>
  <si>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</si>
  <si>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</si>
  <si>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</si>
  <si>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</si>
  <si>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</si>
  <si>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</si>
  <si>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</si>
  <si>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</si>
  <si>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</si>
  <si>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</si>
  <si>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</si>
  <si>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</si>
  <si>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</si>
  <si>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</si>
  <si>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</si>
  <si>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</si>
  <si>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</si>
  <si>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</si>
  <si>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</si>
  <si>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</si>
  <si>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</si>
  <si>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</si>
  <si>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</si>
  <si>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</si>
  <si>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</si>
  <si>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</si>
  <si>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</si>
  <si>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</si>
  <si>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</si>
  <si>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</si>
  <si>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</si>
  <si>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</si>
  <si>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</si>
  <si>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</si>
  <si>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</si>
  <si>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</si>
  <si>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</si>
  <si>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</si>
  <si>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</si>
  <si>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</si>
  <si>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</si>
  <si>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</si>
  <si>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</si>
  <si>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</si>
  <si>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</si>
  <si>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</si>
  <si>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</si>
  <si>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</si>
  <si>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</si>
  <si>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</si>
  <si>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</si>
  <si>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</si>
  <si>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</si>
  <si>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</si>
  <si>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</si>
  <si>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</si>
  <si>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</si>
  <si>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</si>
  <si>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</si>
  <si>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</si>
  <si>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</si>
  <si>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</si>
  <si>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</si>
  <si>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</si>
  <si>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</si>
  <si>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</si>
  <si>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</si>
  <si>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</si>
  <si>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</si>
  <si>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</si>
  <si>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</si>
  <si>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</si>
  <si>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</si>
  <si>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</si>
  <si>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</si>
  <si>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</si>
  <si>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</si>
  <si>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</si>
  <si>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</si>
  <si>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</si>
  <si>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</si>
  <si>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</si>
  <si>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</si>
  <si>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</si>
  <si>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</si>
  <si>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</si>
  <si>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</si>
  <si>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</si>
  <si>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</si>
  <si>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</si>
  <si>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</si>
  <si>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</si>
  <si>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</si>
  <si>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</si>
  <si>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</si>
  <si>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</si>
  <si>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</si>
  <si>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</si>
  <si>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</si>
  <si>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</si>
  <si>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</si>
  <si>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</si>
  <si>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</si>
  <si>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</si>
  <si>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</si>
  <si>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</si>
  <si>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</si>
  <si>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</si>
  <si>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</si>
  <si>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</si>
  <si>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</si>
  <si>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</si>
  <si>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</si>
  <si>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</si>
  <si>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</si>
  <si>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</si>
  <si>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</si>
  <si>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</si>
  <si>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</si>
  <si>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</si>
  <si>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</si>
  <si>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</si>
  <si>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</si>
  <si>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</si>
  <si>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</si>
  <si>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</si>
  <si>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</si>
  <si>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</si>
  <si>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</si>
  <si>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</si>
  <si>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</si>
  <si>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</si>
  <si>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</si>
  <si>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</si>
  <si>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</si>
  <si>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</si>
  <si>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</si>
  <si>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</si>
  <si>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</si>
  <si>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</si>
  <si>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</si>
  <si>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</si>
  <si>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</si>
  <si>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</si>
  <si>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</si>
  <si>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</si>
  <si>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</si>
  <si>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</si>
  <si>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</si>
  <si>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</si>
  <si>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</si>
  <si>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</si>
  <si>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</si>
  <si>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</si>
  <si>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</si>
  <si>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</si>
  <si>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</si>
  <si>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</si>
  <si>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</si>
  <si>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</si>
  <si>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</si>
  <si>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</si>
  <si>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</si>
  <si>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</si>
  <si>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</si>
  <si>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</si>
  <si>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</si>
  <si>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</si>
  <si>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</si>
  <si>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</si>
  <si>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</si>
  <si>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</si>
  <si>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</si>
  <si>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</si>
  <si>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</si>
  <si>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</si>
  <si>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</si>
  <si>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</si>
  <si>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</si>
  <si>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</si>
  <si>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</si>
  <si>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</si>
  <si>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</si>
  <si>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</si>
  <si>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</si>
  <si>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</si>
  <si>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</si>
  <si>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</si>
  <si>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</si>
  <si>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</si>
  <si>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</si>
  <si>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</si>
  <si>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</si>
  <si>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</si>
  <si>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</si>
  <si>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</si>
  <si>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</si>
  <si>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</si>
  <si>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</si>
  <si>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</si>
  <si>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</si>
  <si>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</si>
  <si>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</si>
  <si>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</si>
  <si>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</si>
  <si>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</si>
  <si>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</si>
  <si>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</si>
  <si>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</si>
  <si>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</si>
  <si>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</si>
  <si>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</si>
  <si>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</si>
  <si>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</si>
  <si>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</si>
  <si>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</si>
  <si>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</si>
  <si>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</si>
  <si>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</si>
  <si>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</si>
  <si>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</si>
  <si>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</si>
  <si>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</si>
  <si>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</si>
  <si>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</si>
  <si>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</si>
  <si>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</si>
  <si>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</si>
  <si>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</si>
  <si>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</si>
  <si>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</si>
  <si>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</si>
  <si>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</si>
  <si>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</si>
  <si>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</si>
  <si>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</si>
  <si>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</si>
  <si>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</si>
  <si>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</si>
  <si>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</si>
  <si>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</si>
  <si>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</si>
  <si>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</si>
  <si>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</si>
  <si>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</si>
  <si>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</si>
  <si>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</si>
  <si>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</si>
  <si>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</si>
  <si>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</si>
  <si>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</si>
  <si>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</si>
  <si>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</si>
  <si>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</si>
  <si>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</si>
  <si>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</si>
  <si>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</si>
  <si>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</si>
  <si>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</si>
  <si>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</si>
  <si>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</si>
  <si>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</si>
  <si>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</si>
  <si>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</si>
  <si>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</si>
  <si>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</si>
  <si>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</si>
  <si>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</si>
  <si>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</si>
  <si>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</si>
  <si>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</si>
  <si>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</si>
  <si>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</si>
  <si>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</si>
  <si>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</si>
  <si>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</si>
  <si>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</si>
  <si>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</si>
  <si>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</si>
  <si>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</si>
  <si>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</si>
  <si>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</si>
  <si>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</si>
  <si>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</si>
  <si>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</si>
  <si>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</si>
  <si>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</si>
  <si>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</si>
  <si>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</si>
  <si>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</si>
  <si>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</si>
  <si>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</si>
  <si>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</si>
  <si>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</si>
  <si>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</si>
  <si>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</si>
  <si>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</si>
  <si>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</si>
  <si>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</si>
  <si>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</si>
  <si>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</si>
  <si>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</si>
  <si>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</si>
  <si>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</si>
  <si>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</si>
  <si>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</si>
  <si>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</si>
  <si>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</si>
  <si>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</si>
  <si>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</si>
  <si>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</si>
  <si>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</si>
  <si>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</si>
  <si>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</si>
  <si>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</si>
  <si>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</si>
  <si>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</si>
  <si>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</si>
  <si>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</si>
  <si>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</si>
  <si>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</si>
  <si>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</si>
  <si>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</si>
  <si>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</si>
  <si>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</si>
  <si>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</si>
  <si>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</si>
  <si>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</si>
  <si>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</si>
  <si>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</si>
  <si>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</si>
  <si>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</si>
  <si>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</si>
  <si>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</si>
  <si>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</si>
  <si>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</si>
  <si>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</si>
  <si>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</si>
  <si>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</si>
  <si>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</si>
  <si>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</si>
  <si>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</si>
  <si>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</si>
  <si>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</si>
  <si>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</si>
  <si>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</si>
  <si>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</si>
  <si>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</si>
  <si>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</si>
  <si>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</si>
  <si>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</si>
  <si>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</si>
  <si>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</si>
  <si>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</si>
  <si>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</si>
  <si>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</si>
  <si>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</si>
  <si>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</si>
  <si>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</si>
  <si>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</si>
  <si>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</si>
  <si>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</si>
  <si>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</si>
  <si>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</si>
  <si>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</si>
  <si>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</si>
  <si>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</si>
  <si>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</si>
  <si>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</si>
  <si>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</si>
  <si>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</si>
  <si>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</si>
  <si>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</si>
  <si>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</si>
  <si>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</si>
  <si>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</si>
  <si>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</si>
  <si>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</si>
  <si>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</si>
  <si>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</si>
  <si>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</si>
  <si>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</si>
  <si>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</si>
  <si>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</si>
  <si>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</si>
  <si>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</si>
  <si>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</si>
  <si>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</si>
  <si>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</si>
  <si>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</si>
  <si>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</si>
  <si>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</si>
  <si>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</si>
  <si>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</si>
  <si>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</si>
  <si>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</si>
  <si>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</si>
  <si>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</si>
  <si>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</si>
  <si>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</si>
  <si>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</si>
  <si>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</si>
  <si>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</si>
  <si>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</si>
  <si>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</si>
  <si>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</si>
  <si>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</si>
  <si>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</si>
  <si>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</si>
  <si>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</si>
  <si>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</si>
  <si>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</si>
  <si>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</si>
  <si>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</si>
  <si>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</si>
  <si>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</si>
  <si>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</si>
  <si>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</si>
  <si>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</si>
  <si>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</si>
  <si>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</si>
  <si>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</si>
  <si>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</si>
  <si>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</si>
  <si>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</si>
  <si>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</si>
  <si>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</si>
  <si>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</si>
  <si>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</si>
  <si>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</si>
  <si>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</si>
  <si>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</si>
  <si>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</si>
  <si>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</si>
  <si>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</si>
  <si>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</si>
  <si>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</si>
  <si>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</si>
  <si>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</si>
  <si>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</si>
  <si>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</si>
  <si>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</si>
  <si>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</si>
  <si>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</si>
  <si>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</si>
  <si>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</si>
  <si>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</si>
  <si>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</si>
  <si>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</si>
  <si>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</si>
  <si>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</si>
  <si>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</si>
  <si>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</si>
  <si>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</si>
  <si>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</si>
  <si>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</si>
  <si>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</si>
  <si>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</si>
  <si>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</si>
  <si>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</si>
  <si>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</si>
  <si>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</si>
  <si>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</si>
  <si>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</si>
  <si>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</si>
  <si>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</si>
  <si>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</si>
  <si>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</si>
  <si>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</si>
  <si>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</si>
  <si>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</si>
  <si>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</si>
  <si>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</si>
  <si>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</si>
  <si>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</si>
  <si>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</si>
  <si>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</si>
  <si>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</si>
  <si>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</si>
  <si>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</si>
  <si>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</si>
  <si>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</si>
  <si>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</si>
  <si>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</si>
  <si>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</si>
  <si>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</si>
  <si>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</si>
  <si>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</si>
  <si>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</si>
  <si>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</si>
  <si>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</si>
  <si>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</si>
  <si>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</si>
  <si>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</si>
  <si>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</si>
  <si>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</si>
  <si>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</si>
  <si>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</si>
  <si>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</si>
  <si>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</si>
  <si>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</si>
  <si>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</si>
  <si>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</si>
  <si>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</si>
  <si>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</si>
  <si>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</si>
  <si>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</si>
  <si>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</si>
  <si>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</si>
  <si>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</si>
  <si>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</si>
  <si>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</si>
  <si>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</si>
  <si>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</si>
  <si>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</si>
  <si>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</si>
  <si>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</si>
  <si>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</si>
  <si>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</si>
  <si>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</si>
  <si>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</si>
  <si>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</si>
  <si>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</si>
  <si>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</si>
  <si>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</si>
  <si>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</si>
  <si>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</si>
  <si>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</si>
  <si>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</si>
  <si>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</si>
  <si>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</si>
  <si>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</si>
  <si>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</si>
  <si>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</si>
  <si>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</si>
  <si>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</si>
  <si>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</si>
  <si>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</si>
  <si>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</si>
  <si>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</si>
  <si>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</si>
  <si>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</si>
  <si>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</si>
  <si>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</si>
  <si>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</si>
  <si>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</si>
  <si>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</si>
  <si>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</si>
  <si>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</si>
  <si>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</si>
  <si>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</si>
  <si>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</si>
  <si>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</si>
  <si>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</si>
  <si>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</si>
  <si>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</si>
  <si>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</si>
  <si>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</si>
  <si>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</si>
  <si>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</si>
  <si>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</si>
  <si>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</si>
  <si>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</si>
  <si>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</si>
  <si>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</si>
  <si>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</si>
  <si>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</si>
  <si>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</si>
  <si>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</si>
  <si>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</si>
  <si>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</si>
  <si>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</si>
  <si>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</si>
  <si>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</si>
  <si>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</si>
  <si>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</si>
  <si>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</si>
  <si>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</si>
  <si>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</si>
  <si>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</si>
  <si>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</si>
  <si>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</si>
  <si>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</si>
  <si>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</si>
  <si>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</si>
  <si>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</si>
  <si>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</si>
  <si>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</si>
  <si>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</si>
  <si>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</si>
  <si>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</si>
  <si>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</si>
  <si>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</si>
  <si>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</si>
  <si>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</si>
  <si>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</si>
  <si>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</si>
  <si>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</si>
  <si>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</si>
  <si>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</si>
  <si>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</si>
  <si>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</si>
  <si>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</si>
  <si>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</si>
  <si>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</si>
  <si>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</si>
  <si>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</si>
  <si>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</si>
  <si>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</si>
  <si>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</si>
  <si>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</si>
  <si>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</si>
  <si>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</si>
  <si>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</si>
  <si>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</si>
  <si>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</si>
  <si>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</si>
  <si>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</si>
  <si>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</si>
  <si>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</si>
  <si>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</si>
  <si>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</si>
  <si>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</si>
  <si>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</si>
  <si>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</si>
  <si>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</si>
  <si>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</si>
  <si>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</si>
  <si>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</si>
  <si>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</si>
  <si>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</si>
  <si>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</si>
  <si>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</si>
  <si>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</si>
  <si>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</si>
  <si>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</si>
  <si>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</si>
  <si>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</si>
  <si>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</si>
  <si>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</si>
  <si>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</si>
  <si>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</si>
  <si>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</si>
  <si>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</si>
  <si>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</si>
  <si>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</si>
  <si>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</si>
  <si>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</si>
  <si>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</si>
  <si>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</si>
  <si>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</si>
  <si>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</si>
  <si>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</si>
  <si>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</si>
  <si>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</si>
  <si>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</si>
  <si>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</si>
  <si>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</si>
  <si>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</si>
  <si>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</si>
  <si>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</si>
  <si>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</si>
  <si>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</si>
  <si>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</si>
  <si>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</si>
  <si>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</si>
  <si>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</si>
  <si>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</si>
  <si>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</si>
  <si>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</si>
  <si>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</si>
  <si>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</si>
  <si>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</si>
  <si>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</si>
  <si>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</si>
  <si>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</si>
  <si>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</si>
  <si>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</si>
  <si>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</si>
  <si>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</si>
  <si>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</si>
  <si>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</si>
  <si>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</si>
  <si>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</si>
  <si>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</si>
  <si>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</si>
  <si>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</si>
  <si>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</si>
  <si>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</si>
  <si>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</si>
  <si>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</si>
  <si>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</si>
  <si>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</si>
  <si>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</si>
  <si>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</si>
  <si>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</si>
  <si>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</si>
  <si>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</si>
  <si>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</si>
  <si>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</si>
  <si>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</si>
  <si>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</si>
  <si>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</si>
  <si>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</si>
  <si>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</si>
  <si>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</si>
  <si>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</si>
  <si>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</si>
  <si>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</si>
  <si>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</si>
  <si>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</si>
  <si>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</si>
  <si>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</si>
  <si>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</si>
  <si>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</si>
  <si>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</si>
  <si>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</si>
  <si>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</si>
  <si>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</si>
  <si>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</si>
  <si>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</si>
  <si>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</si>
  <si>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</si>
  <si>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</si>
  <si>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</si>
  <si>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</si>
  <si>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</si>
  <si>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</si>
  <si>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</si>
  <si>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</si>
  <si>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</si>
  <si>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</si>
  <si>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</si>
  <si>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</si>
  <si>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</si>
  <si>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</si>
  <si>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</si>
  <si>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</si>
  <si>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</si>
  <si>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</si>
  <si>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</si>
  <si>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</si>
  <si>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</si>
  <si>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</si>
  <si>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</si>
  <si>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</si>
  <si>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</si>
  <si>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</si>
  <si>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</si>
  <si>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</si>
  <si>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</si>
  <si>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</si>
  <si>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</si>
  <si>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</si>
  <si>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</si>
  <si>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</si>
  <si>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</si>
  <si>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</si>
  <si>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</si>
  <si>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</si>
  <si>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</si>
  <si>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</si>
  <si>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</si>
  <si>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</si>
  <si>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</si>
  <si>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</si>
  <si>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</si>
  <si>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</si>
  <si>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</si>
  <si>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</si>
  <si>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</si>
  <si>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</si>
  <si>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</si>
  <si>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</si>
  <si>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</si>
  <si>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</si>
  <si>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</si>
  <si>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</si>
  <si>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</si>
  <si>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</si>
  <si>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</si>
  <si>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</si>
  <si>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</si>
  <si>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</si>
  <si>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</si>
  <si>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</si>
  <si>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</si>
  <si>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</si>
  <si>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</si>
  <si>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</si>
  <si>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</si>
  <si>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</si>
  <si>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</si>
  <si>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</si>
  <si>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</si>
  <si>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</si>
  <si>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</si>
  <si>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</si>
  <si>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</si>
  <si>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</si>
  <si>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</si>
  <si>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</si>
  <si>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</si>
  <si>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</si>
  <si>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</si>
  <si>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</si>
  <si>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</si>
  <si>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</si>
  <si>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</si>
  <si>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</si>
  <si>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</si>
  <si>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</si>
  <si>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</si>
  <si>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</si>
  <si>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</si>
  <si>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</si>
  <si>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</si>
  <si>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</si>
  <si>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</si>
  <si>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</si>
  <si>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</si>
  <si>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</si>
  <si>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</si>
  <si>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</si>
  <si>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</si>
  <si>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</si>
  <si>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</si>
  <si>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</si>
  <si>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</si>
  <si>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</si>
  <si>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</si>
  <si>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</si>
  <si>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</si>
  <si>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</si>
  <si>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</si>
  <si>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</si>
  <si>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</si>
  <si>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</si>
  <si>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</si>
  <si>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</si>
  <si>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</si>
  <si>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</si>
  <si>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</si>
  <si>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</si>
  <si>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</si>
  <si>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</si>
  <si>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</si>
  <si>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</si>
  <si>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</si>
  <si>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</si>
  <si>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</si>
  <si>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</si>
  <si>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</si>
  <si>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</si>
  <si>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</si>
  <si>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</si>
  <si>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</si>
  <si>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</si>
  <si>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</si>
  <si>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</si>
  <si>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</si>
  <si>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</si>
  <si>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</si>
  <si>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</si>
  <si>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</si>
  <si>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</si>
  <si>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</si>
  <si>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</si>
  <si>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</si>
  <si>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</si>
  <si>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</si>
  <si>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</si>
  <si>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</si>
  <si>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</si>
  <si>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</si>
  <si>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</si>
  <si>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</si>
  <si>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</si>
  <si>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</si>
  <si>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</si>
  <si>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</si>
  <si>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</si>
  <si>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</si>
  <si>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</si>
  <si>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</si>
  <si>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</si>
  <si>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</si>
  <si>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</si>
  <si>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</si>
  <si>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</si>
  <si>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</si>
  <si>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</si>
  <si>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</si>
  <si>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</si>
  <si>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</si>
  <si>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</si>
  <si>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</si>
  <si>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</si>
  <si>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</si>
  <si>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</si>
  <si>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</si>
  <si>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</si>
  <si>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</si>
  <si>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</si>
  <si>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</si>
  <si>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</si>
  <si>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</si>
  <si>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</si>
  <si>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</si>
  <si>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</si>
  <si>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</si>
  <si>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</si>
  <si>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</si>
  <si>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</si>
  <si>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</si>
  <si>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</si>
  <si>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</si>
  <si>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</si>
  <si>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</si>
  <si>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</si>
  <si>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</si>
  <si>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</si>
  <si>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</si>
  <si>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</si>
  <si>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</si>
  <si>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</si>
  <si>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</si>
  <si>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</si>
  <si>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</si>
  <si>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</si>
  <si>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</si>
  <si>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</si>
  <si>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</si>
  <si>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</si>
  <si>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</si>
  <si>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</si>
  <si>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</si>
  <si>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</si>
  <si>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</si>
  <si>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</si>
  <si>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</si>
  <si>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</si>
  <si>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</si>
  <si>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</si>
  <si>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</si>
  <si>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</si>
  <si>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</si>
  <si>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</si>
  <si>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</si>
  <si>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</si>
  <si>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</si>
  <si>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</si>
  <si>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</si>
  <si>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</si>
  <si>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</si>
  <si>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</si>
  <si>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</si>
  <si>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</si>
  <si>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</si>
  <si>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</si>
  <si>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</si>
  <si>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</si>
  <si>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</si>
  <si>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</si>
  <si>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</si>
  <si>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</si>
  <si>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</si>
  <si>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</si>
  <si>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</si>
  <si>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</si>
  <si>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</si>
  <si>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</si>
  <si>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</si>
  <si>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</si>
  <si>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</si>
  <si>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</si>
  <si>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</si>
  <si>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</si>
  <si>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</si>
  <si>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</si>
  <si>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</si>
  <si>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</si>
  <si>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</si>
  <si>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</si>
  <si>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</si>
  <si>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</si>
  <si>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</si>
  <si>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</si>
  <si>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</si>
  <si>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</si>
  <si>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</si>
  <si>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</si>
  <si>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</si>
  <si>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</si>
  <si>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</si>
  <si>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</si>
  <si>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</si>
  <si>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</si>
  <si>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</si>
  <si>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</si>
  <si>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</si>
  <si>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</si>
  <si>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</si>
  <si>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</si>
  <si>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</si>
  <si>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</si>
  <si>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</si>
  <si>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</si>
  <si>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</si>
  <si>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</si>
  <si>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</si>
  <si>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</si>
  <si>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</si>
  <si>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</si>
  <si>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</si>
  <si>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</si>
  <si>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</si>
  <si>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</si>
  <si>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</si>
  <si>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</si>
  <si>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</si>
  <si>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</si>
  <si>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</si>
  <si>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</si>
  <si>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</si>
  <si>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</si>
  <si>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</si>
  <si>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</si>
  <si>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</si>
  <si>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</si>
  <si>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</si>
  <si>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</si>
  <si>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</si>
  <si>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</si>
  <si>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</si>
  <si>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</si>
  <si>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</si>
  <si>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</si>
  <si>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</si>
  <si>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</si>
  <si>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</si>
  <si>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</si>
  <si>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</si>
  <si>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</si>
  <si>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</si>
  <si>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</si>
  <si>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</si>
  <si>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</si>
  <si>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</si>
  <si>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</si>
  <si>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</si>
  <si>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</si>
  <si>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</si>
  <si>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</si>
  <si>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</si>
  <si>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</si>
  <si>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</si>
  <si>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</si>
  <si>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</si>
  <si>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</si>
  <si>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</si>
  <si>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</si>
  <si>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</si>
  <si>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</si>
  <si>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</si>
  <si>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</si>
  <si>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</si>
  <si>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</si>
  <si>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</si>
  <si>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</si>
  <si>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</si>
  <si>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</si>
  <si>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</si>
  <si>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</si>
  <si>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</si>
  <si>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</si>
  <si>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</si>
  <si>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</si>
  <si>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</si>
  <si>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</si>
  <si>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</si>
  <si>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</si>
  <si>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</si>
  <si>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</si>
  <si>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</si>
  <si>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</si>
  <si>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</si>
  <si>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</si>
  <si>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</si>
  <si>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</si>
  <si>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</si>
  <si>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</si>
  <si>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</si>
  <si>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</si>
  <si>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</si>
  <si>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</si>
  <si>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</si>
  <si>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</si>
  <si>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</si>
  <si>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</si>
  <si>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</si>
  <si>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</si>
  <si>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</si>
  <si>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</si>
  <si>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</si>
  <si>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</si>
  <si>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</si>
  <si>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</si>
  <si>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</si>
  <si>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</si>
  <si>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</si>
  <si>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</si>
  <si>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</si>
  <si>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</si>
  <si>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</si>
  <si>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</si>
  <si>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</si>
  <si>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</si>
  <si>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</si>
  <si>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</si>
  <si>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</si>
  <si>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</si>
  <si>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</si>
  <si>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</si>
  <si>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</si>
  <si>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</si>
  <si>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</si>
  <si>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</si>
  <si>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</si>
  <si>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</si>
  <si>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</si>
  <si>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</si>
  <si>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</si>
  <si>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</si>
  <si>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</si>
  <si>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</si>
  <si>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</si>
  <si>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</si>
  <si>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</si>
  <si>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</si>
  <si>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</si>
  <si>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</si>
  <si>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</si>
  <si>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</si>
  <si>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</si>
  <si>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</si>
  <si>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</si>
  <si>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</si>
  <si>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</si>
  <si>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</si>
  <si>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</si>
  <si>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</si>
  <si>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</si>
  <si>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</si>
  <si>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</si>
  <si>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</si>
  <si>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</si>
  <si>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</si>
  <si>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</si>
  <si>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</si>
  <si>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</si>
  <si>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</si>
  <si>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</si>
  <si>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</si>
  <si>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</si>
  <si>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</si>
  <si>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</si>
  <si>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</si>
  <si>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</si>
  <si>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</si>
  <si>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</si>
  <si>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</si>
  <si>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</si>
  <si>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</si>
  <si>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</si>
  <si>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</si>
  <si>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</si>
  <si>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</si>
  <si>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</si>
  <si>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</si>
  <si>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</si>
  <si>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</si>
  <si>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</si>
  <si>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</si>
  <si>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</si>
  <si>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</si>
  <si>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</si>
  <si>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</si>
  <si>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</si>
  <si>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</si>
  <si>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</si>
  <si>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</si>
  <si>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</si>
  <si>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</si>
  <si>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</si>
  <si>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</si>
  <si>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</si>
  <si>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</si>
  <si>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</si>
  <si>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</si>
  <si>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</si>
  <si>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</si>
  <si>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</si>
  <si>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</si>
  <si>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</si>
  <si>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</si>
  <si>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</si>
  <si>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</si>
  <si>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</si>
  <si>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</si>
  <si>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</si>
  <si>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</si>
  <si>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</si>
  <si>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</si>
  <si>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</si>
  <si>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</si>
  <si>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</si>
  <si>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</si>
  <si>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</si>
  <si>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</si>
  <si>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</si>
  <si>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</si>
  <si>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</si>
  <si>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</si>
  <si>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</si>
  <si>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</si>
  <si>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</si>
  <si>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</si>
  <si>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</si>
  <si>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</si>
  <si>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</si>
  <si>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</si>
  <si>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</si>
  <si>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</si>
  <si>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</si>
  <si>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</si>
  <si>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</si>
  <si>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</si>
  <si>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</si>
  <si>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</si>
  <si>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</si>
  <si>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</si>
  <si>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</si>
  <si>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</si>
  <si>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</si>
  <si>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</si>
  <si>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</si>
  <si>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</si>
  <si>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</si>
  <si>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</si>
  <si>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</si>
  <si>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</si>
  <si>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</si>
  <si>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</si>
  <si>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</si>
  <si>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</si>
  <si>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</si>
  <si>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</si>
  <si>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</si>
  <si>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</si>
  <si>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</si>
  <si>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</si>
  <si>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</si>
  <si>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</si>
  <si>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</si>
  <si>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</si>
  <si>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</si>
  <si>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</si>
  <si>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</si>
  <si>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</si>
  <si>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</si>
  <si>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</si>
  <si>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</si>
  <si>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</si>
  <si>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</si>
  <si>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</si>
  <si>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</si>
  <si>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</si>
  <si>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</si>
  <si>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</si>
  <si>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</si>
  <si>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</si>
  <si>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</si>
  <si>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</si>
  <si>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</si>
  <si>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</si>
  <si>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</si>
  <si>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</si>
  <si>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</si>
  <si>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</si>
  <si>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</si>
  <si>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</si>
  <si>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</si>
  <si>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</si>
  <si>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</si>
  <si>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</si>
  <si>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</si>
  <si>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</si>
  <si>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</si>
  <si>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</si>
  <si>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</si>
  <si>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</si>
  <si>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</si>
  <si>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</si>
  <si>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</si>
  <si>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</si>
  <si>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</si>
  <si>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</si>
  <si>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</si>
  <si>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</si>
  <si>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</si>
  <si>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</si>
  <si>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</si>
  <si>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</si>
  <si>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</si>
  <si>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</si>
  <si>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</si>
  <si>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</si>
  <si>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</si>
  <si>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</si>
  <si>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</si>
  <si>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</si>
  <si>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</si>
  <si>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</si>
  <si>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</si>
  <si>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</si>
  <si>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</si>
  <si>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</si>
  <si>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</si>
  <si>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</si>
  <si>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</si>
  <si>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</si>
  <si>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</si>
  <si>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</si>
  <si>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</si>
  <si>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</si>
  <si>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</si>
  <si>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</si>
  <si>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</si>
  <si>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</si>
  <si>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</si>
  <si>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</si>
  <si>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</si>
  <si>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</si>
  <si>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</si>
  <si>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</si>
  <si>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</si>
  <si>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</si>
  <si>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</si>
  <si>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</si>
  <si>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</si>
  <si>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</si>
  <si>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</si>
  <si>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</si>
  <si>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</si>
  <si>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</si>
  <si>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</si>
  <si>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</si>
  <si>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</si>
  <si>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</si>
  <si>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</si>
  <si>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</si>
  <si>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</si>
  <si>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</si>
  <si>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</si>
  <si>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</si>
  <si>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</si>
  <si>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</si>
  <si>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</si>
  <si>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</si>
  <si>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</si>
  <si>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</si>
  <si>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</si>
  <si>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</si>
  <si>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</si>
  <si>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</si>
  <si>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</si>
  <si>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</si>
  <si>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</si>
  <si>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</si>
  <si>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</si>
  <si>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</si>
  <si>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</si>
  <si>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</si>
  <si>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</si>
  <si>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</si>
  <si>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</si>
  <si>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</si>
  <si>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</si>
  <si>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</si>
  <si>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</si>
  <si>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</si>
  <si>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</si>
  <si>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</si>
  <si>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</si>
  <si>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</si>
  <si>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</si>
  <si>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</si>
  <si>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</si>
  <si>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</si>
  <si>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</si>
  <si>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</si>
  <si>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</si>
  <si>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</si>
  <si>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</si>
  <si>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</si>
  <si>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</si>
  <si>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</si>
  <si>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</si>
  <si>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</si>
  <si>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</si>
  <si>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</si>
  <si>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</si>
  <si>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</si>
  <si>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</si>
  <si>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</si>
  <si>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</si>
  <si>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</si>
  <si>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</si>
  <si>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</si>
  <si>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</si>
  <si>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</si>
  <si>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</si>
  <si>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</si>
  <si>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</si>
  <si>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</si>
  <si>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</si>
  <si>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</si>
  <si>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</si>
  <si>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</si>
  <si>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</si>
  <si>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</si>
  <si>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</si>
  <si>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</si>
  <si>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</si>
  <si>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</si>
  <si>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</si>
  <si>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</si>
  <si>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</si>
  <si>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</si>
  <si>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</si>
  <si>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</si>
  <si>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</si>
  <si>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</si>
  <si>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</si>
  <si>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</si>
  <si>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</si>
  <si>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</si>
  <si>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</si>
  <si>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</si>
  <si>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</si>
  <si>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</si>
  <si>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</si>
  <si>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</si>
  <si>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</si>
  <si>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</si>
  <si>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</si>
  <si>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</si>
  <si>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</si>
  <si>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</si>
  <si>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</si>
  <si>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</si>
  <si>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</si>
  <si>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</si>
  <si>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</si>
  <si>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</si>
  <si>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</si>
  <si>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</si>
  <si>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</si>
  <si>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</si>
  <si>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</si>
  <si>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</si>
  <si>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</si>
  <si>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</si>
  <si>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</si>
  <si>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</si>
  <si>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</si>
  <si>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</si>
  <si>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</si>
  <si>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</si>
  <si>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</si>
  <si>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</si>
  <si>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</si>
  <si>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</si>
  <si>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</si>
  <si>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</si>
  <si>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</si>
  <si>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</si>
  <si>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</si>
  <si>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</si>
  <si>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</si>
  <si>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</si>
  <si>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</si>
  <si>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</si>
  <si>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</si>
  <si>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</si>
  <si>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</si>
  <si>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</si>
  <si>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</si>
  <si>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</si>
  <si>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</si>
  <si>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</si>
  <si>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</si>
  <si>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</si>
  <si>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</si>
  <si>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</si>
  <si>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</si>
  <si>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</si>
  <si>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</si>
  <si>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</si>
  <si>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</si>
  <si>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</si>
  <si>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</si>
  <si>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</si>
  <si>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</si>
  <si>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</si>
  <si>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</si>
  <si>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</si>
  <si>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</si>
  <si>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</si>
  <si>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</si>
  <si>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</si>
  <si>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</si>
  <si>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</si>
  <si>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</si>
  <si>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</si>
  <si>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</si>
  <si>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</si>
  <si>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</si>
  <si>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</si>
  <si>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</si>
  <si>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</si>
  <si>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</si>
  <si>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</si>
  <si>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</si>
  <si>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</si>
  <si>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</si>
  <si>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</si>
  <si>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</si>
  <si>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</si>
  <si>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</si>
  <si>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</si>
  <si>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</si>
  <si>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</si>
  <si>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</si>
  <si>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</si>
  <si>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</si>
  <si>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</si>
  <si>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</si>
  <si>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</si>
  <si>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</si>
  <si>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</si>
  <si>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</si>
  <si>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</si>
  <si>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</si>
  <si>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</si>
  <si>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</si>
  <si>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</si>
  <si>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</si>
  <si>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</si>
  <si>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</si>
  <si>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</si>
  <si>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</si>
  <si>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</si>
  <si>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</si>
  <si>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</si>
  <si>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</si>
  <si>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</si>
  <si>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</si>
  <si>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</si>
  <si>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</si>
  <si>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</si>
  <si>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</si>
  <si>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</si>
  <si>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</si>
  <si>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</si>
  <si>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</si>
  <si>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</si>
  <si>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</si>
  <si>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</si>
  <si>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</si>
  <si>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</si>
  <si>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</si>
  <si>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</si>
  <si>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</si>
  <si>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</si>
  <si>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</si>
  <si>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</si>
  <si>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</si>
  <si>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</si>
  <si>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</si>
  <si>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</si>
  <si>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</si>
  <si>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</si>
  <si>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</si>
  <si>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</si>
  <si>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</si>
  <si>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</si>
  <si>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</si>
  <si>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</si>
  <si>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</si>
  <si>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</si>
  <si>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</si>
  <si>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</si>
  <si>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</si>
  <si>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</si>
  <si>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</si>
  <si>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</si>
  <si>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</si>
  <si>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</si>
  <si>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</si>
  <si>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</si>
  <si>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</si>
  <si>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</si>
  <si>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</si>
  <si>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</si>
  <si>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</si>
  <si>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</si>
  <si>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</si>
  <si>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</si>
  <si>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</si>
  <si>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</si>
  <si>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</si>
  <si>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</si>
  <si>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</si>
  <si>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</si>
  <si>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</si>
  <si>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</si>
  <si>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</si>
  <si>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</si>
  <si>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</si>
  <si>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</si>
  <si>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</si>
  <si>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</si>
  <si>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</si>
  <si>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</si>
  <si>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</si>
  <si>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</si>
  <si>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</si>
  <si>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</si>
  <si>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</si>
  <si>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</si>
  <si>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</si>
  <si>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</si>
  <si>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</si>
  <si>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</si>
  <si>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</si>
  <si>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</si>
  <si>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</si>
  <si>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</si>
  <si>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</si>
  <si>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</si>
  <si>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</si>
  <si>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</si>
  <si>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</si>
  <si>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</si>
  <si>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</si>
  <si>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</si>
  <si>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</si>
  <si>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</si>
  <si>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</si>
  <si>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</si>
  <si>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</si>
  <si>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</si>
  <si>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</si>
  <si>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</si>
  <si>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</si>
  <si>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</si>
  <si>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</si>
  <si>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</si>
  <si>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</si>
  <si>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</si>
  <si>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</si>
  <si>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</si>
  <si>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</si>
  <si>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</si>
  <si>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</si>
  <si>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</si>
  <si>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</si>
  <si>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</si>
  <si>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</si>
  <si>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</si>
  <si>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</si>
  <si>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</si>
  <si>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</si>
  <si>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</si>
  <si>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</si>
  <si>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</si>
  <si>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</si>
  <si>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</si>
  <si>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</si>
  <si>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</si>
  <si>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</si>
  <si>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</si>
  <si>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</si>
  <si>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</si>
  <si>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</si>
  <si>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</si>
  <si>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</si>
  <si>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</si>
  <si>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</si>
  <si>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</si>
  <si>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</si>
  <si>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</si>
  <si>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</si>
  <si>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</si>
  <si>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</si>
  <si>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</si>
  <si>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</si>
  <si>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</si>
  <si>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</si>
  <si>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</si>
  <si>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</si>
  <si>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</si>
  <si>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</si>
  <si>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</si>
  <si>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</si>
  <si>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</si>
  <si>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</si>
  <si>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</si>
  <si>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</si>
  <si>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</si>
  <si>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</si>
  <si>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</si>
  <si>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</si>
  <si>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</si>
  <si>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</si>
  <si>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</si>
  <si>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</si>
  <si>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</si>
  <si>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</si>
  <si>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</si>
  <si>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</si>
  <si>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</si>
  <si>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</si>
  <si>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</si>
  <si>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</si>
  <si>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</si>
  <si>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</si>
  <si>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</si>
  <si>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</si>
  <si>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</si>
  <si>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</si>
  <si>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</si>
  <si>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</si>
  <si>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</si>
  <si>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</si>
  <si>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</si>
  <si>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</si>
  <si>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</si>
  <si>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</si>
  <si>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</si>
  <si>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</si>
  <si>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</si>
  <si>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</si>
  <si>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</si>
  <si>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</si>
  <si>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</si>
  <si>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</si>
  <si>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</si>
  <si>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</si>
  <si>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</si>
  <si>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</si>
  <si>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</si>
  <si>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</si>
  <si>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</si>
  <si>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</si>
  <si>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</si>
  <si>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</si>
  <si>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</si>
  <si>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</si>
  <si>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</si>
  <si>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</si>
  <si>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</si>
  <si>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</si>
  <si>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</si>
  <si>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</si>
  <si>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</si>
  <si>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</si>
  <si>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</si>
  <si>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</si>
  <si>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</si>
  <si>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</si>
  <si>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</si>
  <si>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</si>
  <si>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</si>
  <si>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</si>
  <si>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</si>
  <si>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</si>
  <si>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</si>
  <si>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</si>
  <si>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</si>
  <si>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</si>
  <si>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</si>
  <si>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</si>
  <si>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</si>
  <si>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</si>
  <si>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</si>
  <si>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</si>
  <si>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</si>
  <si>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</si>
  <si>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</si>
  <si>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</si>
  <si>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</si>
  <si>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</si>
  <si>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</si>
  <si>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</si>
  <si>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</si>
  <si>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</si>
  <si>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</si>
  <si>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</si>
  <si>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</si>
  <si>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</si>
  <si>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</si>
  <si>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</si>
  <si>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</si>
  <si>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</si>
  <si>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</si>
  <si>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</si>
  <si>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</si>
  <si>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</si>
  <si>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</si>
  <si>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</si>
  <si>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</si>
  <si>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</si>
  <si>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</si>
  <si>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</si>
  <si>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</si>
  <si>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</si>
  <si>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</si>
  <si>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</si>
  <si>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</si>
  <si>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</si>
  <si>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</si>
  <si>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</si>
  <si>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</si>
  <si>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</si>
  <si>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</si>
  <si>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</si>
  <si>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</si>
  <si>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</si>
  <si>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</si>
  <si>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</si>
  <si>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</si>
  <si>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</si>
  <si>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</si>
  <si>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</si>
  <si>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</si>
  <si>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</si>
  <si>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</si>
  <si>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</si>
  <si>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</si>
  <si>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</si>
  <si>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</si>
  <si>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</si>
  <si>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</si>
  <si>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</si>
  <si>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</si>
  <si>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</si>
  <si>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</si>
  <si>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</si>
  <si>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</si>
  <si>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</si>
  <si>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</si>
  <si>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</si>
  <si>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</si>
  <si>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</si>
  <si>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</si>
  <si>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</si>
  <si>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</si>
  <si>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</si>
  <si>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</si>
  <si>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</si>
  <si>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</si>
  <si>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</si>
  <si>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</si>
  <si>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</si>
  <si>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</si>
  <si>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</si>
  <si>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</si>
  <si>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</si>
  <si>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</si>
  <si>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</si>
  <si>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</si>
  <si>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</si>
  <si>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</si>
  <si>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</si>
  <si>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</si>
  <si>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</si>
  <si>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</si>
  <si>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</si>
  <si>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</si>
  <si>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</si>
  <si>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</si>
  <si>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</si>
  <si>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</si>
  <si>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</si>
  <si>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</si>
  <si>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</si>
  <si>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</si>
  <si>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</si>
  <si>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</si>
  <si>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</si>
  <si>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</si>
  <si>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</si>
  <si>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</si>
  <si>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</si>
  <si>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</si>
  <si>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</si>
  <si>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</si>
  <si>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</si>
  <si>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</si>
  <si>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</si>
  <si>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</si>
  <si>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</si>
  <si>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</si>
  <si>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</si>
  <si>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</si>
  <si>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</si>
  <si>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</si>
  <si>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</si>
  <si>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</si>
  <si>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</si>
  <si>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</si>
  <si>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</si>
  <si>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</si>
  <si>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</si>
  <si>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</si>
  <si>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</si>
  <si>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</si>
  <si>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</si>
  <si>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</si>
  <si>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</si>
  <si>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</si>
  <si>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</si>
  <si>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</si>
  <si>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</si>
  <si>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</si>
  <si>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</si>
  <si>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</si>
  <si>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</si>
  <si>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</si>
  <si>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</si>
  <si>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</si>
  <si>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</si>
  <si>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</si>
  <si>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</si>
  <si>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</si>
  <si>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</si>
  <si>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</si>
  <si>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</si>
  <si>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</si>
  <si>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</si>
  <si>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</si>
  <si>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</si>
  <si>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</si>
  <si>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</si>
  <si>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</si>
  <si>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</si>
  <si>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</si>
  <si>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</si>
  <si>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</si>
  <si>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</si>
  <si>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</si>
  <si>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</si>
  <si>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</si>
  <si>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</si>
  <si>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</si>
  <si>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</si>
  <si>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</si>
  <si>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</si>
  <si>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</si>
  <si>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</si>
  <si>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</si>
  <si>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</si>
  <si>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</si>
  <si>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</si>
  <si>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</si>
  <si>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</si>
  <si>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</si>
  <si>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</si>
  <si>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</si>
  <si>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</si>
  <si>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</si>
  <si>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</si>
  <si>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</si>
  <si>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</si>
  <si>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</si>
  <si>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</si>
  <si>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</si>
  <si>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</si>
  <si>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</si>
  <si>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</si>
  <si>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</si>
  <si>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</si>
  <si>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</si>
  <si>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</si>
  <si>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</si>
  <si>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</si>
  <si>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</si>
  <si>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</si>
  <si>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</si>
  <si>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</si>
  <si>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</si>
  <si>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</si>
  <si>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</si>
  <si>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</si>
  <si>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</si>
  <si>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</si>
  <si>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</si>
  <si>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</si>
  <si>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</si>
  <si>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</si>
  <si>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</si>
  <si>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</si>
  <si>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</si>
  <si>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</si>
  <si>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</si>
  <si>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</si>
  <si>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</si>
  <si>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</si>
  <si>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</si>
  <si>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</si>
  <si>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</si>
  <si>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</si>
  <si>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</si>
  <si>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</si>
  <si>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</si>
  <si>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</si>
  <si>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</si>
  <si>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</si>
  <si>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</si>
  <si>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</si>
  <si>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</si>
  <si>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</si>
  <si>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</si>
  <si>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</si>
  <si>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</si>
  <si>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</si>
  <si>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</si>
  <si>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</si>
  <si>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</si>
  <si>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</si>
  <si>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</si>
  <si>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</si>
  <si>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</si>
  <si>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</si>
  <si>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</si>
  <si>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</si>
  <si>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</si>
  <si>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</si>
  <si>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</si>
  <si>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</si>
  <si>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</si>
  <si>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</si>
  <si>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</si>
  <si>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</si>
  <si>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</si>
  <si>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</si>
  <si>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</si>
  <si>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</si>
  <si>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</si>
  <si>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</si>
  <si>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</si>
  <si>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</si>
  <si>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</si>
  <si>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</si>
  <si>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</si>
  <si>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</si>
  <si>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</si>
  <si>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</si>
  <si>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</si>
  <si>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</si>
  <si>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</si>
  <si>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</si>
  <si>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</si>
  <si>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</si>
  <si>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</si>
  <si>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</si>
  <si>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</si>
  <si>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</si>
  <si>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</si>
  <si>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</si>
  <si>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</si>
  <si>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</si>
  <si>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</si>
  <si>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</si>
  <si>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</si>
  <si>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</si>
  <si>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</si>
  <si>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</si>
  <si>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</si>
  <si>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</si>
  <si>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</si>
  <si>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</si>
  <si>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</si>
  <si>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</si>
  <si>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</si>
  <si>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</si>
  <si>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</si>
  <si>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</si>
  <si>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</si>
  <si>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</si>
  <si>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</si>
  <si>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</si>
  <si>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</si>
  <si>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</si>
  <si>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</si>
  <si>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</si>
  <si>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</si>
  <si>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</si>
  <si>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</si>
  <si>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</si>
  <si>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</si>
  <si>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</si>
  <si>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</si>
  <si>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</si>
  <si>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</si>
  <si>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</si>
  <si>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</si>
  <si>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</si>
  <si>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</si>
  <si>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</si>
  <si>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</si>
  <si>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</si>
  <si>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</si>
  <si>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</si>
  <si>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</si>
  <si>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</si>
  <si>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</si>
  <si>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</si>
  <si>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</si>
  <si>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</si>
  <si>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</si>
  <si>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</si>
  <si>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</si>
  <si>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</si>
  <si>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</si>
  <si>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</si>
  <si>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</si>
  <si>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</si>
  <si>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</si>
  <si>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</si>
  <si>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</si>
  <si>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</si>
  <si>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</si>
  <si>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</si>
  <si>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</si>
  <si>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</si>
  <si>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</si>
  <si>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</si>
  <si>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</si>
  <si>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</si>
  <si>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</si>
  <si>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</si>
  <si>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</si>
  <si>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</si>
  <si>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</si>
  <si>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</si>
  <si>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</si>
  <si>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</si>
  <si>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</si>
  <si>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</si>
  <si>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</si>
  <si>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</si>
  <si>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</si>
  <si>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</si>
  <si>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</si>
  <si>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</si>
  <si>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</si>
  <si>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</si>
  <si>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</si>
  <si>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</si>
  <si>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</si>
  <si>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</si>
  <si>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</si>
  <si>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</si>
  <si>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</si>
  <si>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</si>
  <si>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</si>
  <si>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</si>
  <si>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</si>
  <si>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</si>
  <si>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</si>
  <si>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</si>
  <si>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</si>
  <si>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</si>
  <si>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</si>
  <si>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</si>
  <si>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</si>
  <si>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</si>
  <si>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</si>
  <si>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</si>
  <si>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</si>
  <si>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</si>
  <si>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</si>
  <si>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</si>
  <si>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</si>
  <si>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</si>
  <si>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</si>
  <si>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</si>
  <si>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</si>
  <si>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</si>
  <si>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</si>
  <si>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</si>
  <si>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</si>
  <si>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</si>
  <si>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</si>
  <si>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</si>
  <si>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</si>
  <si>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</si>
  <si>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</si>
  <si>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</si>
  <si>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</si>
  <si>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</si>
  <si>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</si>
  <si>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</si>
  <si>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</si>
  <si>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</si>
  <si>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</si>
  <si>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</si>
  <si>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</si>
  <si>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</si>
  <si>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</si>
  <si>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</si>
  <si>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</si>
  <si>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</si>
  <si>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</si>
  <si>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</si>
  <si>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</si>
  <si>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</si>
  <si>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</si>
  <si>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</si>
  <si>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</si>
  <si>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</si>
  <si>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</si>
  <si>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</si>
  <si>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</si>
  <si>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</si>
  <si>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</si>
  <si>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</si>
  <si>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</si>
  <si>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</si>
  <si>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</si>
  <si>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</si>
  <si>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</si>
  <si>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</si>
  <si>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</si>
  <si>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</si>
  <si>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</si>
  <si>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</si>
  <si>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</si>
  <si>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</si>
  <si>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</si>
  <si>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</si>
  <si>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</si>
  <si>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</si>
  <si>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</si>
  <si>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</si>
  <si>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</si>
  <si>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</si>
  <si>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</si>
  <si>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</si>
  <si>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</si>
  <si>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</si>
  <si>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</si>
  <si>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</si>
  <si>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</si>
  <si>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</si>
  <si>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</si>
  <si>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</si>
  <si>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</si>
  <si>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</si>
  <si>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</si>
  <si>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</si>
  <si>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</si>
  <si>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</si>
  <si>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</si>
  <si>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</si>
  <si>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</si>
  <si>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</si>
  <si>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</si>
  <si>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</si>
  <si>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</si>
  <si>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</si>
  <si>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</si>
  <si>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</si>
  <si>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</si>
  <si>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</si>
  <si>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</si>
  <si>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</si>
  <si>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</si>
  <si>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</si>
  <si>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</si>
  <si>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</si>
  <si>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</si>
  <si>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</si>
  <si>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</si>
  <si>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</si>
  <si>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</si>
  <si>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</si>
  <si>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</si>
  <si>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</si>
  <si>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</si>
  <si>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</si>
  <si>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</si>
  <si>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</si>
  <si>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</si>
  <si>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</si>
  <si>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</si>
  <si>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</si>
  <si>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</si>
  <si>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</si>
  <si>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</si>
  <si>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</si>
  <si>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</si>
  <si>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</si>
  <si>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</si>
  <si>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</si>
  <si>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</si>
  <si>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</si>
  <si>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</si>
  <si>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</si>
  <si>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</si>
  <si>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</si>
  <si>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</si>
  <si>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</si>
  <si>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</si>
  <si>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</si>
  <si>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</si>
  <si>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</si>
  <si>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</si>
  <si>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</si>
  <si>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</si>
  <si>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</si>
  <si>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</si>
  <si>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</si>
  <si>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</si>
  <si>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</si>
  <si>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</si>
  <si>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</si>
  <si>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</si>
  <si>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</si>
  <si>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</si>
  <si>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</si>
  <si>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</si>
  <si>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</si>
  <si>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</si>
  <si>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</si>
  <si>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</si>
  <si>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</si>
  <si>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</si>
  <si>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</si>
  <si>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</si>
  <si>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</si>
  <si>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</si>
  <si>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</si>
  <si>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</si>
  <si>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</si>
  <si>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</si>
  <si>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</si>
  <si>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</si>
  <si>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</si>
  <si>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</si>
  <si>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</si>
  <si>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</si>
  <si>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</si>
  <si>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</si>
  <si>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</si>
  <si>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</si>
  <si>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</si>
  <si>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</si>
  <si>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</si>
  <si>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</si>
  <si>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</si>
  <si>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</si>
  <si>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</si>
  <si>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</si>
  <si>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</si>
  <si>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</si>
  <si>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</si>
  <si>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</si>
  <si>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</si>
  <si>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</si>
  <si>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</si>
  <si>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</si>
  <si>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</si>
  <si>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</si>
  <si>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</si>
  <si>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</si>
  <si>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</si>
  <si>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</si>
  <si>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</si>
  <si>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</si>
  <si>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</si>
  <si>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</si>
  <si>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</si>
  <si>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</si>
  <si>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</si>
  <si>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</si>
  <si>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</si>
  <si>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</si>
  <si>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</si>
  <si>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</si>
  <si>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</si>
  <si>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</si>
  <si>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</si>
  <si>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</si>
  <si>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</si>
  <si>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</si>
  <si>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</si>
  <si>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</si>
  <si>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</si>
  <si>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</si>
  <si>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</si>
  <si>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</si>
  <si>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</si>
  <si>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</si>
  <si>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</si>
  <si>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</si>
  <si>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</si>
  <si>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</si>
  <si>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</si>
  <si>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</si>
  <si>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</si>
  <si>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</si>
  <si>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</si>
  <si>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</si>
  <si>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</si>
  <si>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</si>
  <si>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</si>
  <si>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</si>
  <si>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</si>
  <si>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</si>
  <si>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</si>
  <si>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</si>
  <si>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</si>
  <si>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</si>
  <si>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</si>
  <si>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</si>
  <si>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</si>
  <si>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</si>
  <si>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</si>
  <si>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</si>
  <si>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</si>
  <si>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</si>
  <si>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</si>
  <si>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</si>
  <si>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</si>
  <si>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</si>
  <si>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</si>
  <si>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</si>
  <si>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</si>
  <si>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</si>
  <si>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</si>
  <si>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</si>
  <si>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</si>
  <si>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</si>
  <si>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</si>
  <si>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</si>
  <si>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</si>
  <si>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</si>
  <si>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</si>
  <si>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</si>
  <si>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</si>
  <si>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</si>
  <si>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</si>
  <si>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</si>
  <si>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</si>
  <si>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</si>
  <si>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</si>
  <si>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</si>
  <si>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</si>
  <si>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</si>
  <si>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</si>
  <si>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</si>
  <si>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</si>
  <si>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</si>
  <si>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</si>
  <si>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</si>
  <si>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</si>
  <si>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</si>
  <si>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</si>
  <si>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</si>
  <si>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</si>
  <si>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</si>
  <si>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</si>
  <si>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</si>
  <si>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</si>
  <si>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</si>
  <si>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</si>
  <si>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</si>
  <si>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</si>
  <si>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</si>
  <si>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</si>
  <si>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</si>
  <si>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</si>
  <si>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</si>
  <si>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</si>
  <si>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</si>
  <si>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</si>
  <si>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</si>
  <si>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</si>
  <si>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</si>
  <si>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</si>
  <si>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</si>
  <si>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</si>
  <si>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</si>
  <si>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</si>
  <si>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</si>
  <si>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</si>
  <si>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</si>
  <si>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</si>
  <si>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</si>
  <si>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</si>
  <si>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</si>
  <si>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</si>
  <si>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</si>
  <si>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</si>
  <si>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</si>
  <si>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</si>
  <si>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</si>
  <si>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</si>
  <si>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</si>
  <si>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</si>
  <si>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</si>
  <si>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</si>
  <si>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</si>
  <si>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</si>
  <si>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</si>
  <si>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</si>
  <si>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</si>
  <si>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</si>
  <si>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</si>
  <si>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</si>
  <si>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</si>
  <si>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</si>
  <si>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</si>
  <si>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</si>
  <si>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</si>
  <si>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</si>
  <si>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</si>
  <si>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</si>
  <si>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</si>
  <si>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</si>
  <si>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</si>
  <si>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</si>
  <si>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</si>
  <si>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</si>
  <si>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</si>
  <si>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</si>
  <si>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</si>
  <si>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</si>
  <si>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</si>
  <si>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</si>
  <si>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</si>
  <si>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</si>
  <si>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</si>
  <si>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</si>
  <si>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</si>
  <si>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</si>
  <si>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</si>
  <si>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</si>
  <si>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</si>
  <si>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</si>
  <si>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</si>
  <si>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</si>
  <si>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</si>
  <si>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</si>
  <si>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</si>
  <si>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</si>
  <si>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</si>
  <si>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</si>
  <si>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</si>
  <si>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</si>
  <si>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</si>
  <si>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</si>
  <si>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</si>
  <si>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</si>
  <si>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</si>
  <si>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</si>
  <si>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</si>
  <si>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</si>
  <si>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</si>
  <si>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</si>
  <si>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</si>
  <si>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</si>
  <si>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</si>
  <si>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</si>
  <si>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</si>
  <si>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</si>
  <si>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</si>
  <si>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</si>
  <si>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</si>
  <si>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</si>
  <si>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</si>
  <si>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</si>
  <si>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</si>
  <si>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</si>
  <si>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</si>
  <si>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</si>
  <si>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</si>
  <si>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</si>
  <si>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</si>
  <si>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</si>
  <si>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</si>
  <si>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</si>
  <si>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</si>
  <si>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</si>
  <si>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</si>
  <si>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</si>
  <si>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</si>
  <si>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</si>
  <si>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</si>
  <si>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</si>
  <si>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</si>
  <si>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</si>
  <si>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</si>
  <si>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</si>
  <si>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</si>
  <si>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</si>
  <si>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</si>
  <si>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</si>
  <si>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</si>
  <si>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</si>
  <si>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</si>
  <si>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</si>
  <si>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</si>
  <si>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</si>
  <si>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</si>
  <si>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</si>
  <si>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</si>
  <si>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</si>
  <si>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</si>
  <si>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</si>
  <si>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</si>
  <si>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</si>
  <si>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</si>
  <si>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</si>
  <si>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</si>
  <si>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</si>
  <si>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</si>
  <si>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</si>
  <si>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</si>
  <si>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</si>
  <si>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</si>
  <si>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</si>
  <si>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</si>
  <si>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</si>
  <si>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</si>
  <si>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</si>
  <si>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</si>
  <si>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</si>
  <si>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</si>
  <si>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</si>
  <si>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</si>
  <si>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</si>
  <si>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</si>
  <si>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</si>
  <si>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</si>
  <si>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</si>
  <si>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</si>
  <si>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</si>
  <si>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</si>
  <si>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</si>
  <si>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</si>
  <si>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</si>
  <si>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</si>
  <si>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</si>
  <si>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</si>
  <si>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</si>
  <si>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</si>
  <si>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</si>
  <si>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</si>
  <si>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</si>
  <si>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</si>
  <si>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</si>
  <si>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</si>
  <si>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</si>
  <si>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</si>
  <si>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</si>
  <si>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</si>
  <si>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</si>
  <si>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</si>
  <si>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</si>
  <si>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</si>
  <si>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</si>
  <si>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</si>
  <si>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</si>
  <si>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</si>
  <si>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</si>
  <si>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</si>
  <si>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</si>
  <si>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</si>
  <si>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</si>
  <si>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</si>
  <si>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</si>
  <si>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</si>
  <si>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</si>
  <si>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</si>
  <si>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</si>
  <si>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</si>
  <si>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</si>
  <si>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</si>
  <si>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</si>
  <si>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</si>
  <si>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</si>
  <si>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</si>
  <si>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</si>
  <si>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</si>
  <si>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</si>
  <si>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</si>
  <si>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</si>
  <si>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</si>
  <si>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</si>
  <si>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</si>
  <si>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</si>
  <si>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</si>
  <si>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</si>
  <si>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</si>
  <si>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</si>
  <si>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</si>
  <si>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</si>
  <si>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</si>
  <si>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</si>
  <si>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</si>
  <si>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</si>
  <si>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</si>
  <si>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</si>
  <si>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</si>
  <si>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</si>
  <si>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</si>
  <si>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</si>
  <si>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</si>
  <si>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</si>
  <si>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</si>
  <si>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</si>
  <si>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</si>
  <si>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</si>
  <si>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</si>
  <si>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</si>
  <si>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</si>
  <si>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</si>
  <si>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</si>
  <si>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</si>
  <si>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</si>
  <si>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</si>
  <si>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</si>
  <si>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</si>
  <si>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</si>
  <si>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</si>
  <si>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</si>
  <si>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</si>
  <si>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</si>
  <si>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</si>
  <si>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</si>
  <si>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</si>
  <si>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</si>
  <si>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</si>
  <si>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</si>
  <si>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</si>
  <si>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</si>
  <si>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</si>
  <si>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</si>
  <si>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</si>
  <si>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</si>
  <si>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</si>
  <si>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</si>
  <si>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</si>
  <si>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</si>
  <si>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</si>
  <si>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</si>
  <si>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</si>
  <si>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</si>
  <si>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</si>
  <si>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</si>
  <si>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</si>
  <si>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</si>
  <si>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</si>
  <si>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</si>
  <si>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</si>
  <si>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</si>
  <si>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</si>
  <si>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</si>
  <si>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</si>
  <si>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</si>
  <si>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</si>
  <si>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</si>
  <si>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</si>
  <si>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</si>
  <si>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</si>
  <si>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</si>
  <si>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</si>
  <si>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</si>
  <si>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</si>
  <si>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</si>
  <si>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</si>
  <si>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</si>
  <si>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</si>
  <si>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</si>
  <si>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</si>
  <si>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</si>
  <si>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</si>
  <si>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</si>
  <si>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</si>
  <si>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</si>
  <si>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</si>
  <si>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</si>
  <si>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</si>
  <si>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</si>
  <si>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</si>
  <si>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</si>
  <si>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</si>
  <si>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</si>
  <si>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</si>
  <si>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</si>
  <si>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</si>
  <si>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</si>
  <si>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</si>
  <si>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</si>
  <si>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</si>
  <si>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</si>
  <si>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</si>
  <si>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</si>
  <si>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</si>
  <si>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</si>
  <si>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</si>
  <si>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</si>
  <si>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</si>
  <si>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</si>
  <si>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</si>
  <si>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</si>
  <si>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</si>
  <si>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</si>
  <si>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</si>
  <si>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</si>
  <si>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</si>
  <si>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</si>
  <si>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</si>
  <si>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</si>
  <si>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</si>
  <si>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</si>
  <si>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</si>
  <si>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</si>
  <si>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</si>
  <si>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</si>
  <si>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</si>
  <si>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</si>
  <si>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</si>
  <si>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</si>
  <si>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</si>
  <si>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</si>
  <si>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</si>
  <si>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</si>
  <si>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</si>
  <si>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</si>
  <si>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</si>
  <si>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</si>
  <si>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</si>
  <si>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</si>
  <si>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</si>
  <si>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</si>
  <si>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</si>
  <si>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</si>
  <si>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</si>
  <si>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</si>
  <si>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</si>
  <si>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</si>
  <si>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</si>
  <si>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</si>
  <si>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</si>
  <si>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</si>
  <si>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</si>
  <si>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</si>
  <si>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</si>
  <si>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</si>
  <si>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</si>
  <si>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</si>
  <si>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</si>
  <si>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</si>
  <si>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</si>
  <si>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</si>
  <si>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</si>
  <si>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</si>
  <si>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</si>
  <si>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</si>
  <si>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</si>
  <si>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</si>
  <si>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</si>
  <si>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</si>
  <si>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</si>
  <si>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</si>
  <si>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</si>
  <si>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</si>
  <si>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</si>
  <si>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</si>
  <si>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</si>
  <si>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</si>
  <si>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</si>
  <si>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</si>
  <si>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</si>
  <si>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</si>
  <si>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</si>
  <si>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</si>
  <si>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</si>
  <si>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</si>
  <si>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</si>
  <si>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</si>
  <si>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</si>
  <si>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</si>
  <si>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</si>
  <si>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</si>
  <si>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</si>
  <si>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</si>
  <si>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</si>
  <si>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</si>
  <si>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</si>
  <si>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</si>
  <si>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</si>
  <si>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</si>
  <si>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</si>
  <si>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</si>
  <si>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</si>
  <si>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</si>
  <si>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</si>
  <si>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</si>
  <si>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</si>
  <si>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</si>
  <si>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</si>
  <si>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</si>
  <si>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</si>
  <si>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</si>
  <si>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</si>
  <si>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</si>
  <si>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</si>
  <si>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</si>
  <si>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</si>
  <si>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</si>
  <si>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</si>
  <si>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</si>
  <si>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</si>
  <si>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</si>
  <si>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</si>
  <si>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</si>
  <si>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</si>
  <si>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</si>
  <si>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</si>
  <si>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</si>
  <si>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</si>
  <si>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</si>
  <si>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</si>
  <si>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</si>
  <si>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</si>
  <si>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</si>
  <si>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</si>
  <si>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</si>
  <si>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</si>
  <si>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</si>
  <si>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</si>
  <si>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</si>
  <si>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</si>
  <si>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</si>
  <si>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</si>
  <si>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</si>
  <si>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</si>
  <si>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</si>
  <si>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</si>
  <si>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</si>
  <si>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</si>
  <si>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</si>
  <si>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</si>
  <si>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</si>
  <si>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</si>
  <si>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</si>
  <si>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</si>
  <si>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</si>
  <si>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</si>
  <si>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</si>
  <si>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</si>
  <si>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</si>
  <si>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</si>
  <si>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</si>
  <si>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</si>
  <si>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</si>
  <si>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</si>
  <si>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</si>
  <si>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</si>
  <si>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</si>
  <si>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</si>
  <si>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</si>
  <si>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</si>
  <si>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</si>
  <si>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</si>
  <si>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</si>
  <si>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</si>
  <si>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</si>
  <si>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</si>
  <si>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</si>
  <si>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</si>
  <si>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</si>
  <si>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</si>
  <si>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</si>
  <si>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</si>
  <si>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</si>
  <si>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</si>
  <si>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</si>
  <si>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</si>
  <si>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</si>
  <si>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</si>
  <si>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</si>
  <si>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</si>
  <si>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</si>
  <si>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</si>
  <si>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</si>
  <si>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</si>
  <si>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</si>
  <si>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</si>
  <si>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</si>
  <si>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</si>
  <si>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</si>
  <si>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</si>
  <si>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</si>
  <si>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</si>
  <si>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</si>
  <si>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</si>
  <si>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</si>
  <si>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</si>
  <si>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</si>
  <si>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</si>
  <si>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</si>
  <si>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</si>
  <si>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</si>
  <si>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</si>
  <si>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</si>
  <si>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</si>
  <si>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</si>
  <si>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</si>
  <si>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</si>
  <si>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</si>
  <si>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</si>
  <si>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</si>
  <si>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</si>
  <si>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</si>
  <si>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</si>
  <si>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</si>
  <si>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</si>
  <si>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</si>
  <si>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</si>
  <si>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</si>
  <si>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</si>
  <si>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</si>
  <si>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</si>
  <si>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</si>
  <si>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</si>
  <si>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</si>
  <si>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</si>
  <si>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</si>
  <si>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</si>
  <si>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</si>
  <si>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</si>
  <si>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</si>
  <si>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</si>
  <si>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</si>
  <si>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</si>
  <si>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</si>
  <si>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</si>
  <si>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</si>
  <si>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</si>
  <si>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</si>
  <si>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</si>
  <si>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</si>
  <si>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</si>
  <si>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</si>
  <si>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</si>
  <si>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</si>
  <si>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</si>
  <si>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</si>
  <si>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</si>
  <si>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</si>
  <si>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</si>
  <si>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</si>
  <si>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</si>
  <si>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</si>
  <si>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</si>
  <si>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</si>
  <si>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</si>
  <si>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</si>
  <si>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</si>
  <si>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</si>
  <si>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</si>
  <si>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</si>
  <si>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</si>
  <si>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</si>
  <si>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</si>
  <si>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</si>
  <si>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</si>
  <si>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</si>
  <si>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</si>
  <si>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</si>
  <si>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</si>
  <si>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</si>
  <si>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</si>
  <si>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</si>
  <si>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</si>
  <si>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</si>
  <si>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</si>
  <si>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</si>
  <si>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</si>
  <si>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</si>
  <si>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</si>
  <si>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</si>
  <si>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</si>
  <si>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</si>
  <si>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</si>
  <si>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</si>
  <si>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</si>
  <si>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</si>
  <si>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</si>
  <si>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</si>
  <si>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</si>
  <si>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</si>
  <si>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</si>
  <si>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</si>
  <si>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</si>
  <si>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</si>
  <si>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</si>
  <si>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</si>
  <si>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</si>
  <si>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</si>
  <si>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</si>
  <si>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</si>
  <si>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</si>
  <si>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</si>
  <si>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</si>
  <si>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</si>
  <si>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</si>
  <si>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</si>
  <si>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</si>
  <si>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</si>
  <si>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</si>
  <si>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</si>
  <si>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</si>
  <si>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</si>
  <si>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</si>
  <si>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</si>
  <si>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</si>
  <si>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</si>
  <si>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</si>
  <si>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</si>
  <si>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</si>
  <si>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</si>
  <si>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</si>
  <si>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</si>
  <si>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</si>
  <si>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</si>
  <si>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</si>
  <si>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</si>
  <si>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</si>
  <si>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</si>
  <si>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</si>
  <si>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</si>
  <si>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</si>
  <si>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</si>
  <si>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</si>
  <si>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</si>
  <si>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</si>
  <si>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</si>
  <si>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</si>
  <si>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</si>
  <si>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</si>
  <si>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</si>
  <si>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</si>
  <si>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</si>
  <si>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</si>
  <si>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</si>
  <si>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</si>
  <si>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</si>
  <si>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</si>
  <si>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</si>
  <si>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</si>
  <si>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</si>
  <si>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</si>
  <si>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</si>
  <si>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</si>
  <si>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</si>
  <si>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</si>
  <si>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</si>
  <si>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</si>
  <si>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</si>
  <si>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</si>
  <si>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</si>
  <si>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</si>
  <si>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</si>
  <si>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</si>
  <si>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</si>
  <si>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</si>
  <si>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</si>
  <si>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</si>
  <si>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</si>
  <si>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</si>
  <si>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</si>
  <si>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</si>
  <si>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</si>
  <si>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</si>
  <si>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</si>
  <si>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</si>
  <si>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</si>
  <si>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</si>
  <si>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</si>
  <si>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</si>
  <si>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</si>
  <si>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</si>
  <si>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</si>
  <si>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</si>
  <si>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</si>
  <si>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</si>
  <si>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</si>
  <si>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</si>
  <si>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</si>
  <si>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</si>
  <si>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</si>
  <si>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</si>
  <si>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</si>
  <si>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</si>
  <si>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</si>
  <si>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</si>
  <si>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</si>
  <si>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</si>
  <si>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</si>
  <si>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</si>
  <si>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</si>
  <si>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</si>
  <si>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</si>
  <si>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</si>
  <si>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</si>
  <si>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</si>
  <si>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</si>
  <si>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</si>
  <si>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</si>
  <si>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</si>
  <si>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</si>
  <si>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</si>
  <si>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</si>
  <si>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</si>
  <si>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</si>
  <si>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</si>
  <si>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</si>
  <si>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</si>
  <si>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</si>
  <si>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</si>
  <si>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</si>
  <si>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</si>
  <si>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</si>
  <si>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</si>
  <si>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</si>
  <si>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</si>
  <si>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</si>
  <si>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</si>
  <si>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</si>
  <si>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</si>
  <si>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</si>
  <si>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</si>
  <si>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</si>
  <si>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</si>
  <si>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</si>
  <si>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</si>
  <si>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</si>
  <si>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</si>
  <si>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</si>
  <si>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</si>
  <si>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</si>
  <si>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</si>
  <si>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</si>
  <si>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</si>
  <si>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</si>
  <si>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</si>
  <si>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</si>
  <si>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</si>
  <si>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</si>
  <si>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</si>
  <si>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</si>
  <si>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</si>
  <si>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</si>
  <si>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</si>
  <si>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</si>
  <si>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</si>
  <si>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</si>
  <si>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</si>
  <si>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</si>
  <si>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</si>
  <si>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</si>
  <si>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</si>
  <si>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</si>
  <si>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</si>
  <si>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</si>
  <si>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</si>
  <si>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</si>
  <si>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</si>
  <si>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</si>
  <si>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</si>
  <si>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</si>
  <si>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</si>
  <si>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</si>
  <si>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</si>
  <si>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</si>
  <si>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</si>
  <si>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</si>
  <si>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</si>
  <si>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</si>
  <si>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</si>
  <si>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</si>
  <si>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</si>
  <si>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</si>
  <si>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</si>
  <si>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</si>
  <si>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</si>
  <si>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</si>
  <si>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</si>
  <si>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</si>
  <si>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</si>
  <si>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</si>
  <si>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</si>
  <si>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</si>
  <si>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</si>
  <si>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</si>
  <si>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</si>
  <si>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</si>
  <si>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</si>
  <si>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</si>
  <si>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</si>
  <si>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</si>
  <si>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</si>
  <si>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</si>
  <si>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</si>
  <si>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</si>
  <si>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</si>
  <si>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</si>
  <si>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</si>
  <si>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</si>
  <si>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</si>
  <si>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</si>
  <si>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</si>
  <si>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</si>
  <si>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</si>
  <si>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</si>
  <si>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</si>
  <si>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</si>
  <si>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</si>
  <si>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</si>
  <si>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</si>
  <si>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</si>
  <si>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</si>
  <si>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</si>
  <si>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</si>
  <si>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</si>
  <si>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</si>
  <si>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</si>
  <si>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</si>
  <si>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</si>
  <si>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</si>
  <si>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</si>
  <si>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</si>
  <si>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</si>
  <si>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</si>
  <si>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</si>
  <si>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</si>
  <si>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</si>
  <si>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</si>
  <si>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</si>
  <si>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</si>
  <si>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</si>
  <si>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</si>
  <si>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</si>
  <si>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</si>
  <si>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</si>
  <si>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</si>
  <si>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</si>
  <si>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</si>
  <si>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</si>
  <si>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</si>
  <si>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</si>
  <si>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</si>
  <si>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</si>
  <si>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</si>
  <si>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</si>
  <si>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</si>
  <si>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</si>
  <si>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</si>
  <si>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</si>
  <si>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</si>
  <si>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</si>
  <si>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</si>
  <si>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</si>
  <si>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</si>
  <si>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</si>
  <si>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</si>
  <si>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</si>
  <si>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</si>
  <si>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</si>
  <si>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</si>
  <si>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</si>
  <si>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</si>
  <si>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</si>
  <si>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</si>
  <si>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</si>
  <si>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</si>
  <si>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</si>
  <si>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</si>
  <si>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</si>
  <si>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</si>
  <si>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</si>
  <si>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</si>
  <si>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</si>
  <si>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</si>
  <si>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</si>
  <si>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</si>
  <si>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</si>
  <si>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</si>
  <si>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</si>
  <si>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</si>
  <si>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</si>
  <si>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</si>
  <si>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</si>
  <si>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</si>
  <si>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</si>
  <si>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</si>
  <si>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</si>
  <si>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</si>
  <si>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</si>
  <si>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</si>
  <si>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</si>
  <si>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</si>
  <si>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</si>
  <si>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</si>
  <si>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</si>
  <si>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</si>
  <si>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</si>
  <si>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</si>
  <si>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</si>
  <si>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</si>
  <si>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</si>
  <si>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</si>
  <si>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</si>
  <si>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</si>
  <si>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</si>
  <si>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</si>
  <si>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</si>
  <si>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</si>
  <si>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</si>
  <si>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</si>
  <si>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</si>
  <si>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</si>
  <si>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</si>
  <si>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</si>
  <si>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</si>
  <si>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</si>
  <si>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</si>
  <si>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</si>
  <si>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</si>
  <si>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</si>
  <si>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</si>
  <si>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</si>
  <si>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</si>
  <si>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</si>
  <si>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</si>
  <si>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</si>
  <si>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</si>
  <si>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</si>
  <si>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</si>
  <si>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</si>
  <si>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</si>
  <si>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</si>
  <si>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</si>
  <si>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</si>
  <si>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</si>
  <si>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</si>
  <si>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</si>
  <si>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</si>
  <si>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</si>
  <si>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</si>
  <si>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</si>
  <si>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</si>
  <si>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</si>
  <si>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</si>
  <si>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</si>
  <si>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</si>
  <si>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</si>
  <si>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</si>
  <si>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</si>
  <si>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</si>
  <si>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</si>
  <si>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</si>
  <si>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</si>
  <si>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</si>
  <si>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</si>
  <si>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</si>
  <si>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</si>
  <si>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</si>
  <si>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</si>
  <si>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</si>
  <si>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</si>
  <si>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</si>
  <si>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</si>
  <si>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</si>
  <si>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</si>
  <si>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</si>
  <si>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</si>
  <si>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</si>
  <si>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</si>
  <si>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</si>
  <si>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</si>
  <si>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</si>
  <si>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</si>
  <si>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</si>
  <si>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</si>
  <si>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</si>
  <si>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</si>
  <si>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</si>
  <si>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</si>
  <si>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</si>
  <si>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</si>
  <si>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</si>
  <si>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</si>
  <si>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</si>
  <si>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</si>
  <si>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</si>
  <si>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</si>
  <si>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</si>
  <si>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</si>
  <si>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</si>
  <si>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</si>
  <si>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</si>
  <si>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</si>
  <si>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</si>
  <si>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</si>
  <si>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</si>
  <si>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</si>
  <si>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</si>
  <si>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</si>
  <si>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</si>
  <si>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</si>
  <si>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</si>
  <si>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</si>
  <si>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</si>
  <si>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</si>
  <si>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</si>
  <si>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</si>
  <si>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</si>
  <si>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</si>
  <si>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</si>
  <si>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</si>
  <si>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</si>
  <si>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</si>
  <si>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</si>
  <si>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</si>
  <si>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</si>
  <si>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</si>
  <si>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</si>
  <si>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</si>
  <si>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</si>
  <si>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</si>
  <si>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</si>
  <si>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</si>
  <si>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</si>
  <si>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</si>
  <si>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</si>
  <si>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</si>
  <si>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</si>
  <si>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</si>
  <si>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</si>
  <si>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</si>
  <si>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</si>
  <si>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</si>
  <si>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</si>
  <si>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</si>
  <si>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</si>
  <si>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</si>
  <si>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</si>
  <si>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</si>
  <si>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</si>
  <si>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</si>
  <si>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</si>
  <si>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</si>
  <si>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</si>
  <si>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</si>
  <si>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</si>
  <si>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</si>
  <si>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</si>
  <si>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</si>
  <si>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</si>
  <si>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</si>
  <si>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</si>
  <si>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</si>
  <si>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</si>
  <si>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</si>
  <si>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</si>
  <si>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</si>
  <si>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</si>
  <si>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</si>
  <si>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</si>
  <si>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</si>
  <si>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</si>
  <si>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</si>
  <si>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</si>
  <si>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</si>
  <si>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</si>
  <si>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</si>
  <si>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</si>
  <si>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</si>
  <si>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</si>
  <si>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</si>
  <si>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</si>
  <si>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</si>
  <si>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</si>
  <si>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</si>
  <si>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</si>
  <si>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</si>
  <si>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</si>
  <si>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</si>
  <si>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</si>
  <si>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</si>
  <si>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</si>
  <si>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</si>
  <si>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</si>
  <si>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</si>
  <si>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</si>
  <si>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</si>
  <si>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</si>
  <si>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</si>
  <si>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</si>
  <si>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</si>
  <si>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</si>
  <si>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</si>
  <si>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</si>
  <si>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</si>
  <si>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</si>
  <si>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</si>
  <si>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</si>
  <si>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</si>
  <si>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</si>
  <si>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</si>
  <si>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</si>
  <si>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</si>
  <si>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</si>
  <si>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</si>
  <si>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</si>
  <si>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</si>
  <si>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</si>
  <si>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</si>
  <si>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</si>
  <si>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</si>
  <si>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</si>
  <si>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</si>
  <si>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</si>
  <si>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</si>
  <si>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</si>
  <si>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</si>
  <si>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</si>
  <si>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</si>
  <si>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</si>
  <si>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</si>
  <si>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</si>
  <si>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</si>
  <si>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</si>
  <si>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</si>
  <si>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</si>
  <si>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</si>
  <si>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</si>
  <si>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</si>
  <si>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</si>
  <si>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</si>
  <si>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</si>
  <si>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</si>
  <si>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</si>
  <si>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</si>
  <si>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</si>
  <si>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</si>
  <si>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</si>
  <si>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</si>
  <si>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</si>
  <si>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</si>
  <si>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</si>
  <si>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</si>
  <si>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</si>
  <si>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</si>
  <si>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</si>
  <si>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</si>
  <si>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</si>
  <si>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</si>
  <si>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</si>
  <si>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</si>
  <si>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</si>
  <si>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</si>
  <si>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</si>
  <si>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</si>
  <si>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</si>
  <si>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</si>
  <si>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</si>
  <si>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</si>
  <si>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</si>
  <si>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</si>
  <si>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</si>
  <si>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</si>
  <si>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</si>
  <si>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</si>
  <si>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</si>
  <si>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</si>
  <si>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</si>
  <si>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</si>
  <si>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</si>
  <si>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</si>
  <si>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</si>
  <si>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</si>
  <si>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</si>
  <si>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</si>
  <si>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</si>
  <si>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</si>
  <si>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</si>
  <si>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</si>
  <si>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</si>
  <si>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</si>
  <si>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</si>
  <si>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</si>
  <si>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</si>
  <si>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</si>
  <si>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</si>
  <si>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</si>
  <si>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</si>
  <si>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</si>
  <si>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</si>
  <si>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</si>
  <si>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</si>
  <si>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</si>
  <si>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</si>
  <si>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</si>
  <si>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</si>
  <si>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</si>
  <si>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</si>
  <si>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</si>
  <si>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</si>
  <si>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</si>
  <si>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</si>
  <si>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</si>
  <si>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</si>
  <si>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</si>
  <si>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</si>
  <si>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</si>
  <si>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</si>
  <si>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</si>
  <si>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</si>
  <si>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</si>
  <si>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</si>
  <si>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</si>
  <si>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</si>
  <si>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</si>
  <si>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</si>
  <si>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</si>
  <si>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</si>
  <si>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</si>
  <si>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</si>
  <si>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</si>
  <si>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</si>
  <si>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</si>
  <si>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</si>
  <si>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</si>
  <si>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</si>
  <si>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</si>
  <si>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</si>
  <si>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</si>
  <si>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</si>
  <si>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</si>
  <si>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</si>
  <si>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</si>
  <si>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</si>
  <si>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</si>
  <si>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</si>
  <si>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</si>
  <si>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</si>
  <si>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</si>
  <si>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</si>
  <si>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</si>
  <si>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</si>
  <si>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</si>
  <si>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</si>
  <si>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</si>
  <si>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</si>
  <si>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</si>
  <si>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</si>
  <si>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</si>
  <si>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</si>
  <si>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</si>
  <si>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</si>
  <si>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</si>
  <si>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</si>
  <si>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</si>
  <si>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</si>
  <si>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</si>
  <si>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</si>
  <si>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</si>
  <si>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</si>
  <si>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</si>
  <si>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</si>
  <si>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</si>
  <si>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</si>
  <si>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</si>
  <si>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</si>
  <si>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</si>
  <si>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</si>
  <si>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</si>
  <si>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</si>
  <si>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</si>
  <si>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</si>
  <si>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</si>
  <si>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</si>
  <si>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</si>
  <si>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</si>
  <si>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</si>
  <si>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</si>
  <si>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</si>
  <si>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</si>
  <si>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</si>
  <si>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</si>
  <si>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</si>
  <si>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</si>
  <si>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</si>
  <si>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</si>
  <si>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</si>
  <si>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</si>
  <si>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</si>
  <si>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</si>
  <si>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</si>
  <si>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</si>
  <si>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</si>
  <si>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</si>
  <si>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</si>
  <si>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</si>
  <si>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</si>
  <si>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</si>
  <si>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</si>
  <si>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</si>
  <si>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</si>
  <si>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</si>
  <si>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</si>
  <si>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</si>
  <si>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</si>
  <si>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</si>
  <si>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</si>
  <si>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</si>
  <si>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</si>
  <si>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</si>
  <si>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</si>
  <si>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</si>
  <si>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</si>
  <si>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</si>
  <si>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</si>
  <si>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</si>
  <si>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</si>
  <si>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</si>
  <si>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</si>
  <si>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</si>
  <si>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</si>
  <si>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</si>
  <si>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</si>
  <si>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</si>
  <si>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</si>
  <si>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</si>
  <si>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</si>
  <si>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</si>
  <si>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</si>
  <si>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</si>
  <si>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</si>
  <si>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</si>
  <si>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</si>
  <si>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</si>
  <si>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</si>
  <si>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</si>
  <si>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</si>
  <si>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</si>
  <si>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</si>
  <si>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</si>
  <si>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</si>
  <si>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</si>
  <si>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</si>
  <si>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</si>
  <si>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</si>
  <si>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</si>
  <si>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</si>
  <si>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</si>
  <si>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</si>
  <si>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</si>
  <si>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</si>
  <si>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</si>
  <si>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</si>
  <si>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</si>
  <si>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</si>
  <si>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</si>
  <si>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</si>
  <si>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</si>
  <si>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</si>
  <si>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</si>
  <si>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</si>
  <si>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</si>
  <si>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</si>
  <si>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</si>
  <si>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</si>
  <si>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</si>
  <si>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</si>
  <si>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</si>
  <si>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</si>
  <si>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</si>
  <si>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</si>
  <si>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</si>
  <si>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</si>
  <si>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</si>
  <si>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</si>
  <si>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</si>
  <si>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</si>
  <si>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</si>
  <si>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</si>
  <si>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</si>
  <si>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</si>
  <si>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</si>
  <si>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</si>
  <si>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</si>
  <si>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</si>
  <si>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</si>
  <si>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</si>
  <si>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</si>
  <si>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</si>
  <si>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</si>
  <si>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</si>
  <si>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</si>
  <si>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</si>
  <si>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</si>
  <si>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</si>
  <si>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</si>
  <si>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</si>
  <si>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</si>
  <si>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</si>
  <si>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</si>
  <si>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</si>
  <si>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</si>
  <si>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</si>
  <si>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</si>
  <si>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</si>
  <si>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</si>
  <si>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</si>
  <si>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</si>
  <si>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</si>
  <si>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</si>
  <si>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</si>
  <si>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</si>
  <si>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</si>
  <si>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</si>
  <si>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</si>
  <si>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</si>
  <si>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</si>
  <si>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</si>
  <si>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</si>
  <si>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</si>
  <si>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</si>
  <si>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</si>
  <si>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</si>
  <si>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</si>
  <si>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</si>
  <si>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</si>
  <si>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</si>
  <si>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</si>
  <si>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</si>
  <si>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</si>
  <si>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</si>
  <si>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</si>
  <si>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</si>
  <si>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</si>
  <si>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</si>
  <si>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</si>
  <si>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</si>
  <si>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</si>
  <si>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</si>
  <si>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</si>
  <si>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</si>
  <si>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</si>
  <si>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</si>
  <si>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</si>
  <si>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</si>
  <si>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</si>
  <si>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</si>
  <si>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</si>
  <si>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</si>
  <si>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</si>
  <si>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</si>
  <si>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</si>
  <si>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</si>
  <si>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</si>
  <si>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</si>
  <si>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</si>
  <si>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</si>
  <si>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</si>
  <si>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</si>
  <si>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</si>
  <si>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</si>
  <si>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</si>
  <si>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</si>
  <si>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</si>
  <si>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</si>
  <si>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</si>
  <si>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</si>
  <si>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</si>
  <si>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</si>
  <si>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</si>
  <si>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</si>
  <si>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</si>
  <si>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</si>
  <si>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</si>
  <si>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</si>
  <si>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</si>
  <si>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</si>
  <si>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</si>
  <si>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</si>
  <si>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</si>
  <si>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</si>
  <si>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</si>
  <si>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</si>
  <si>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</si>
  <si>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</si>
  <si>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</si>
  <si>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</si>
  <si>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</si>
  <si>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</si>
  <si>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</si>
  <si>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</si>
  <si>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</si>
  <si>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</si>
  <si>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</si>
  <si>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</si>
  <si>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</si>
  <si>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</si>
  <si>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</si>
  <si>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</si>
  <si>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</si>
  <si>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</si>
  <si>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</si>
  <si>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</si>
  <si>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</si>
  <si>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</si>
  <si>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</si>
  <si>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</si>
  <si>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</si>
  <si>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</si>
  <si>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</si>
  <si>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</si>
  <si>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</si>
  <si>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</si>
  <si>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</si>
  <si>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</si>
  <si>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</si>
  <si>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</si>
  <si>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</si>
  <si>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</si>
  <si>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</si>
  <si>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</si>
  <si>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</si>
  <si>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</si>
  <si>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</si>
  <si>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</si>
  <si>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</si>
  <si>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</si>
  <si>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</si>
  <si>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</si>
  <si>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</si>
  <si>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</si>
  <si>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</si>
  <si>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</si>
  <si>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</si>
  <si>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</si>
  <si>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</si>
  <si>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</si>
  <si>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</si>
  <si>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</si>
  <si>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</si>
  <si>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</si>
  <si>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</si>
  <si>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</si>
  <si>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</si>
  <si>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</si>
  <si>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</si>
  <si>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</si>
  <si>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</si>
  <si>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</si>
  <si>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</si>
  <si>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</si>
  <si>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</si>
  <si>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</si>
  <si>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</si>
  <si>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</si>
  <si>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</si>
  <si>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</si>
  <si>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</si>
  <si>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</si>
  <si>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</si>
  <si>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</si>
  <si>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</si>
  <si>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</si>
  <si>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</si>
  <si>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</si>
  <si>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</si>
  <si>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</si>
  <si>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</si>
  <si>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</si>
  <si>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</si>
  <si>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</si>
  <si>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</si>
  <si>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</si>
  <si>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</si>
  <si>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</si>
  <si>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</si>
  <si>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</si>
  <si>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</si>
  <si>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</si>
  <si>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</si>
  <si>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</si>
  <si>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</si>
  <si>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</si>
  <si>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</si>
  <si>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</si>
  <si>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</si>
  <si>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</si>
  <si>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</si>
  <si>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</si>
  <si>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</si>
  <si>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</si>
  <si>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</si>
  <si>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</si>
  <si>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</si>
  <si>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</si>
  <si>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</si>
  <si>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</si>
  <si>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</si>
  <si>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</si>
  <si>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</si>
  <si>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</si>
  <si>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</si>
  <si>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</si>
  <si>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</si>
  <si>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</si>
  <si>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</si>
  <si>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</si>
  <si>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</si>
  <si>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</si>
  <si>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</si>
  <si>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</si>
  <si>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</si>
  <si>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</si>
  <si>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</si>
  <si>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</si>
  <si>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</si>
  <si>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</si>
  <si>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</si>
  <si>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</si>
  <si>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</si>
  <si>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</si>
  <si>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</si>
  <si>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</si>
  <si>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</si>
  <si>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</si>
  <si>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</si>
  <si>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</si>
  <si>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</si>
  <si>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</si>
  <si>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</si>
  <si>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</si>
  <si>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</si>
  <si>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</si>
  <si>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</si>
  <si>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</si>
  <si>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</si>
  <si>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</si>
  <si>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</si>
  <si>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</si>
  <si>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</si>
  <si>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</si>
  <si>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</si>
  <si>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</si>
  <si>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</si>
  <si>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</si>
  <si>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</si>
  <si>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</si>
  <si>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</si>
  <si>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</si>
  <si>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</si>
  <si>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</si>
  <si>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</si>
  <si>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</si>
  <si>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</si>
  <si>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</si>
  <si>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</si>
  <si>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</si>
  <si>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</si>
  <si>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</si>
  <si>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</si>
  <si>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</si>
  <si>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</si>
  <si>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</si>
  <si>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</si>
  <si>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</si>
  <si>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</si>
  <si>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</si>
  <si>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</si>
  <si>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</si>
  <si>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</si>
  <si>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</si>
  <si>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</si>
  <si>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</si>
  <si>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</si>
  <si>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</si>
  <si>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</si>
  <si>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</si>
  <si>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</si>
  <si>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</si>
  <si>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</si>
  <si>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</si>
  <si>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</si>
  <si>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</si>
  <si>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</si>
  <si>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</si>
  <si>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</si>
  <si>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</si>
  <si>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</si>
  <si>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</si>
  <si>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</si>
  <si>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</si>
  <si>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</si>
  <si>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</si>
  <si>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</si>
  <si>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</si>
  <si>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</si>
  <si>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</si>
  <si>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</si>
  <si>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</si>
  <si>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</si>
  <si>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</si>
  <si>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</si>
  <si>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</si>
  <si>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</si>
  <si>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</si>
  <si>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</si>
  <si>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</si>
  <si>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</si>
  <si>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</si>
  <si>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</si>
  <si>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</si>
  <si>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</si>
  <si>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</si>
  <si>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</si>
  <si>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</si>
  <si>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</si>
  <si>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</si>
  <si>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</si>
  <si>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</si>
  <si>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</si>
  <si>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</si>
  <si>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</si>
  <si>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</si>
  <si>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</si>
  <si>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</si>
  <si>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</si>
  <si>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</si>
  <si>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</si>
  <si>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</si>
  <si>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</si>
  <si>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</si>
  <si>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</si>
  <si>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</si>
  <si>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</si>
  <si>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</si>
  <si>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</si>
  <si>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</si>
  <si>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</si>
  <si>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</si>
  <si>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</si>
  <si>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</si>
  <si>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</si>
  <si>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</si>
  <si>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</si>
  <si>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</si>
  <si>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</si>
  <si>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</si>
  <si>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</si>
  <si>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</si>
  <si>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</si>
  <si>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</si>
  <si>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</si>
  <si>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</si>
  <si>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</si>
  <si>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</si>
  <si>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</si>
  <si>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</si>
  <si>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</si>
  <si>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</si>
  <si>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</si>
  <si>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</si>
  <si>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</si>
  <si>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</si>
  <si>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</si>
  <si>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</si>
  <si>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</si>
  <si>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</si>
  <si>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</si>
  <si>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</si>
  <si>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</si>
  <si>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</si>
  <si>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</si>
  <si>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</si>
  <si>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</si>
  <si>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</si>
  <si>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</si>
  <si>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</si>
  <si>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</si>
  <si>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</si>
  <si>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</si>
  <si>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</si>
  <si>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</si>
  <si>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</si>
  <si>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</si>
  <si>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</si>
  <si>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</si>
  <si>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</si>
  <si>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</si>
  <si>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</si>
  <si>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</si>
  <si>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</si>
  <si>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</si>
  <si>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</si>
  <si>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</si>
  <si>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</si>
  <si>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</si>
  <si>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</si>
  <si>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</si>
  <si>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</si>
  <si>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</si>
  <si>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</si>
  <si>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</si>
  <si>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</si>
  <si>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</si>
  <si>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</si>
  <si>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</si>
  <si>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</si>
  <si>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</si>
  <si>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</si>
  <si>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</si>
  <si>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</si>
  <si>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</si>
  <si>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</si>
  <si>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</si>
  <si>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</si>
  <si>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</si>
  <si>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</si>
  <si>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</si>
  <si>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</si>
  <si>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</si>
  <si>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</si>
  <si>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</si>
  <si>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</si>
  <si>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</si>
  <si>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</si>
  <si>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</si>
  <si>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</si>
  <si>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</si>
  <si>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</si>
  <si>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</si>
  <si>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</si>
  <si>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</si>
  <si>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</si>
  <si>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</si>
  <si>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</si>
  <si>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</si>
  <si>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</si>
  <si>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</si>
  <si>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</si>
  <si>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</si>
  <si>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</si>
  <si>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</si>
  <si>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</si>
  <si>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</si>
  <si>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</si>
  <si>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</si>
  <si>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</si>
  <si>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</si>
  <si>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</si>
  <si>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</si>
  <si>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</si>
  <si>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</si>
  <si>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</si>
  <si>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</si>
  <si>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</si>
  <si>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</si>
  <si>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</si>
  <si>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</si>
  <si>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</si>
  <si>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</si>
  <si>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</si>
  <si>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</si>
  <si>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</si>
  <si>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</si>
  <si>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</si>
  <si>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</si>
  <si>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</si>
  <si>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</si>
  <si>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</si>
  <si>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</si>
  <si>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</si>
  <si>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</si>
  <si>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</si>
  <si>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</si>
  <si>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</si>
  <si>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</si>
  <si>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</si>
  <si>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</si>
  <si>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</si>
  <si>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</si>
  <si>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</si>
  <si>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</si>
  <si>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</si>
  <si>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</si>
  <si>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</si>
  <si>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</si>
  <si>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</si>
  <si>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</si>
  <si>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</si>
  <si>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</si>
  <si>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</si>
  <si>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</si>
  <si>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</si>
  <si>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</si>
  <si>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</si>
  <si>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</si>
  <si>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</si>
  <si>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</si>
  <si>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</si>
  <si>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</si>
  <si>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</si>
  <si>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</si>
  <si>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</si>
  <si>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</si>
  <si>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</si>
  <si>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</si>
  <si>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</si>
  <si>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</si>
  <si>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</si>
  <si>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</si>
  <si>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</si>
  <si>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</si>
  <si>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</si>
  <si>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</si>
  <si>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</si>
  <si>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</si>
  <si>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</si>
  <si>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</si>
  <si>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</si>
  <si>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</si>
  <si>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</si>
  <si>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</si>
  <si>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</si>
  <si>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</si>
  <si>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</si>
  <si>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</si>
  <si>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</si>
  <si>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</si>
  <si>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</si>
  <si>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</si>
  <si>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</si>
  <si>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</si>
  <si>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</si>
  <si>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</si>
  <si>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</si>
  <si>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</si>
  <si>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</si>
  <si>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</si>
  <si>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</si>
  <si>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</si>
  <si>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</si>
  <si>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</si>
  <si>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</si>
  <si>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</si>
  <si>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</si>
  <si>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</si>
  <si>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</si>
  <si>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</si>
  <si>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</si>
  <si>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</si>
  <si>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</si>
  <si>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</si>
  <si>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</si>
  <si>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</si>
  <si>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</si>
  <si>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</si>
  <si>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</si>
  <si>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</si>
  <si>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</si>
  <si>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</si>
  <si>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</si>
  <si>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</si>
  <si>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</si>
  <si>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</si>
  <si>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</si>
  <si>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</si>
  <si>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</si>
  <si>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</si>
  <si>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</si>
  <si>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</si>
  <si>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</si>
  <si>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</si>
  <si>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</si>
  <si>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</si>
  <si>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</si>
  <si>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</si>
  <si>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</si>
  <si>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</si>
  <si>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</si>
  <si>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</si>
  <si>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</si>
  <si>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</si>
  <si>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</si>
  <si>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</si>
  <si>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</si>
  <si>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</si>
  <si>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</si>
  <si>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</si>
  <si>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</si>
  <si>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</si>
  <si>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</si>
  <si>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</si>
  <si>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</si>
  <si>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</si>
  <si>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</si>
  <si>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</si>
  <si>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</si>
  <si>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</si>
  <si>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</si>
  <si>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</si>
  <si>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</si>
  <si>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</si>
  <si>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</si>
  <si>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</si>
  <si>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</si>
  <si>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</si>
  <si>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</si>
  <si>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</si>
  <si>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</si>
  <si>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</si>
  <si>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</si>
  <si>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</si>
  <si>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</si>
  <si>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</si>
  <si>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</si>
  <si>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</si>
  <si>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</si>
  <si>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</si>
  <si>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</si>
  <si>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</si>
  <si>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</si>
  <si>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</si>
  <si>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</si>
  <si>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</si>
  <si>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</si>
  <si>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</si>
  <si>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</si>
  <si>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</si>
  <si>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</si>
  <si>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</si>
  <si>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</si>
  <si>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</si>
  <si>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</si>
  <si>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</si>
  <si>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</si>
  <si>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</si>
  <si>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</si>
  <si>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</si>
  <si>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</si>
  <si>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</si>
  <si>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</si>
  <si>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</si>
  <si>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</si>
  <si>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</si>
  <si>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</si>
  <si>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</si>
  <si>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</si>
  <si>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</si>
  <si>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</si>
  <si>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</si>
  <si>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</si>
  <si>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</si>
  <si>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</si>
  <si>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</si>
  <si>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</si>
  <si>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</si>
  <si>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</si>
  <si>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</si>
  <si>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</si>
  <si>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</si>
  <si>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</si>
  <si>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</si>
  <si>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</si>
  <si>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</si>
  <si>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</si>
  <si>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</si>
  <si>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</si>
  <si>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</si>
  <si>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</si>
  <si>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</si>
  <si>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</si>
  <si>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</si>
  <si>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</si>
  <si>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</si>
  <si>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</si>
  <si>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</si>
  <si>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</si>
  <si>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</si>
  <si>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</si>
  <si>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</si>
  <si>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</si>
  <si>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</si>
  <si>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</si>
  <si>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</si>
  <si>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</si>
  <si>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</si>
  <si>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</si>
  <si>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</si>
  <si>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</si>
  <si>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</si>
  <si>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</si>
  <si>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</si>
  <si>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</si>
  <si>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</si>
  <si>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</si>
  <si>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</si>
  <si>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</si>
  <si>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</si>
  <si>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</si>
  <si>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</si>
  <si>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</si>
  <si>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</si>
  <si>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</si>
  <si>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</si>
  <si>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</si>
  <si>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</si>
  <si>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</si>
  <si>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</si>
  <si>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</si>
  <si>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</si>
  <si>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</si>
  <si>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</si>
  <si>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</si>
  <si>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</si>
  <si>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</si>
  <si>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</si>
  <si>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</si>
  <si>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</si>
  <si>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</si>
  <si>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</si>
  <si>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</si>
  <si>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</si>
  <si>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</si>
  <si>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</si>
  <si>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</si>
  <si>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</si>
  <si>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</si>
  <si>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</si>
  <si>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</si>
  <si>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</si>
  <si>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</si>
  <si>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</si>
  <si>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</si>
  <si>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</si>
  <si>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</si>
  <si>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</si>
  <si>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</si>
  <si>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</si>
  <si>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</si>
  <si>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</si>
  <si>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</si>
  <si>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</si>
  <si>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</si>
  <si>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</si>
  <si>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</si>
  <si>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</si>
  <si>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</si>
  <si>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</si>
  <si>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</si>
  <si>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</si>
  <si>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</si>
  <si>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</si>
  <si>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</si>
  <si>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</si>
  <si>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</si>
  <si>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</si>
  <si>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</si>
  <si>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</si>
  <si>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</si>
  <si>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</si>
  <si>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</si>
  <si>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</si>
  <si>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</si>
  <si>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</si>
  <si>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</si>
  <si>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</si>
  <si>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</si>
  <si>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</si>
  <si>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</si>
  <si>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</si>
  <si>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</si>
  <si>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</si>
  <si>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</si>
  <si>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</si>
  <si>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</si>
  <si>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</si>
  <si>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</si>
  <si>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</si>
  <si>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</si>
  <si>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</si>
  <si>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</si>
  <si>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</si>
  <si>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</si>
  <si>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</si>
  <si>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</si>
  <si>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</si>
  <si>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</si>
  <si>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</si>
  <si>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</si>
  <si>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</si>
  <si>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</si>
  <si>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</si>
  <si>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</si>
  <si>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</si>
  <si>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</si>
  <si>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</si>
  <si>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</si>
  <si>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</si>
  <si>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</si>
  <si>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</si>
  <si>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</si>
  <si>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</si>
  <si>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</si>
  <si>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</si>
  <si>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</si>
  <si>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</si>
  <si>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</si>
  <si>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</si>
  <si>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</si>
  <si>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</si>
  <si>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</si>
  <si>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</si>
  <si>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</si>
  <si>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</si>
  <si>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</si>
  <si>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</si>
  <si>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</si>
  <si>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</si>
  <si>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</si>
  <si>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</si>
  <si>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</si>
  <si>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</si>
  <si>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</si>
  <si>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</si>
  <si>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</si>
  <si>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</si>
  <si>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</si>
  <si>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</si>
  <si>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</si>
  <si>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</si>
  <si>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</si>
  <si>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</si>
  <si>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</si>
  <si>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</si>
  <si>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</si>
  <si>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</si>
  <si>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</si>
  <si>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</si>
  <si>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</si>
  <si>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</si>
  <si>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</si>
  <si>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</si>
  <si>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</si>
  <si>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</si>
  <si>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</si>
  <si>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</si>
  <si>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</si>
  <si>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</si>
  <si>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</si>
  <si>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</si>
  <si>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</si>
  <si>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</si>
  <si>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</si>
  <si>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</si>
  <si>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</si>
  <si>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</si>
  <si>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</si>
  <si>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</si>
  <si>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</si>
  <si>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</si>
  <si>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</si>
  <si>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</si>
  <si>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</si>
  <si>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</si>
  <si>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</si>
  <si>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</si>
  <si>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</si>
  <si>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</si>
  <si>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</si>
  <si>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</si>
  <si>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</si>
  <si>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</si>
  <si>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</si>
  <si>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</si>
  <si>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</si>
  <si>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</si>
  <si>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</si>
  <si>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</si>
  <si>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</si>
  <si>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</si>
  <si>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</si>
  <si>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</si>
  <si>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</si>
  <si>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</si>
  <si>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</si>
  <si>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</si>
  <si>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</si>
  <si>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</si>
  <si>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</si>
  <si>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</si>
  <si>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</si>
  <si>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</si>
  <si>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</si>
  <si>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</si>
  <si>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</si>
  <si>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</si>
  <si>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</si>
  <si>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</si>
  <si>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</si>
  <si>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</si>
  <si>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</si>
  <si>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</si>
  <si>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</si>
  <si>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</si>
  <si>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</si>
  <si>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</si>
  <si>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</si>
  <si>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</si>
  <si>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</si>
  <si>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</si>
  <si>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</si>
  <si>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</si>
  <si>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</si>
  <si>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</si>
  <si>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</si>
  <si>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</si>
  <si>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</si>
  <si>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</si>
  <si>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</si>
  <si>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</si>
  <si>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</si>
  <si>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</si>
  <si>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</si>
  <si>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</si>
  <si>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</si>
  <si>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</si>
  <si>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</si>
  <si>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</si>
  <si>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</si>
  <si>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</si>
  <si>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</si>
  <si>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</si>
  <si>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</si>
  <si>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</si>
  <si>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</si>
  <si>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</si>
  <si>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</si>
  <si>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</si>
  <si>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</si>
  <si>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</si>
  <si>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</si>
  <si>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</si>
  <si>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</si>
  <si>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</si>
  <si>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</si>
  <si>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</si>
  <si>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</si>
  <si>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</si>
  <si>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</si>
  <si>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</si>
  <si>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</si>
  <si>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</si>
  <si>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</si>
  <si>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</si>
  <si>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</si>
  <si>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</si>
  <si>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</si>
  <si>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</si>
  <si>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</si>
  <si>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</si>
  <si>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</si>
  <si>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</si>
  <si>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</si>
  <si>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</si>
  <si>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</si>
  <si>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</si>
  <si>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</si>
  <si>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</si>
  <si>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</si>
  <si>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</si>
  <si>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</si>
  <si>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</si>
  <si>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</si>
  <si>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</si>
  <si>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</si>
  <si>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</si>
  <si>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</si>
  <si>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</si>
  <si>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</si>
  <si>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</si>
  <si>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</si>
  <si>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</si>
  <si>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</si>
  <si>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</si>
  <si>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</si>
  <si>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</si>
  <si>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</si>
  <si>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</si>
  <si>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</si>
  <si>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</si>
  <si>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</si>
  <si>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</si>
  <si>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</si>
  <si>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</si>
  <si>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</si>
  <si>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</si>
  <si>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</si>
  <si>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</si>
  <si>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</si>
  <si>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</si>
  <si>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</si>
  <si>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</si>
  <si>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</si>
  <si>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</si>
  <si>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</si>
  <si>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</si>
  <si>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</si>
  <si>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</si>
  <si>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</si>
  <si>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</si>
  <si>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</si>
  <si>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</si>
  <si>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</si>
  <si>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</si>
  <si>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</si>
  <si>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</si>
  <si>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</si>
  <si>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</si>
  <si>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</si>
  <si>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</si>
  <si>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</si>
  <si>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</si>
  <si>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</si>
  <si>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</si>
  <si>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</si>
  <si>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</si>
  <si>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</si>
  <si>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</si>
  <si>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</si>
  <si>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</si>
  <si>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</si>
  <si>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</si>
  <si>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</si>
  <si>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</si>
  <si>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</si>
  <si>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</si>
  <si>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</si>
  <si>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</si>
  <si>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</si>
  <si>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</si>
  <si>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</si>
  <si>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</si>
  <si>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</si>
  <si>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</si>
  <si>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</si>
  <si>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</si>
  <si>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</si>
  <si>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</si>
  <si>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</si>
  <si>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</si>
  <si>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</si>
  <si>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</si>
  <si>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</si>
  <si>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</si>
  <si>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</si>
  <si>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</si>
  <si>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</si>
  <si>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</si>
  <si>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</si>
  <si>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</si>
  <si>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</si>
  <si>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</si>
  <si>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</si>
  <si>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</si>
  <si>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</si>
  <si>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</si>
  <si>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</si>
  <si>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</si>
  <si>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</si>
  <si>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</si>
  <si>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</si>
  <si>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</si>
  <si>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</si>
  <si>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</si>
  <si>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</si>
  <si>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</si>
  <si>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</si>
  <si>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</si>
  <si>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</si>
  <si>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</si>
  <si>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</si>
  <si>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</si>
  <si>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</si>
  <si>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</si>
  <si>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</si>
  <si>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</si>
  <si>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</si>
  <si>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</si>
  <si>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</si>
  <si>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</si>
  <si>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</si>
  <si>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</si>
  <si>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</si>
  <si>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</si>
  <si>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</si>
  <si>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</si>
  <si>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</si>
  <si>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</si>
  <si>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</si>
  <si>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</si>
  <si>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</si>
  <si>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</si>
  <si>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</si>
  <si>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</si>
  <si>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</si>
  <si>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</si>
  <si>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</si>
  <si>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</si>
  <si>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</si>
  <si>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</si>
  <si>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</si>
  <si>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</si>
  <si>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</si>
  <si>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</si>
  <si>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</si>
  <si>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</si>
  <si>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</si>
  <si>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</si>
  <si>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</si>
  <si>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</si>
  <si>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</si>
  <si>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</si>
  <si>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</si>
  <si>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</si>
  <si>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</si>
  <si>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</si>
  <si>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</si>
  <si>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</si>
  <si>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</si>
  <si>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</si>
  <si>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</si>
  <si>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</si>
  <si>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</si>
  <si>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</si>
  <si>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</si>
  <si>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</si>
  <si>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</si>
  <si>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</si>
  <si>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</si>
  <si>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</si>
  <si>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</si>
  <si>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</si>
  <si>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</si>
  <si>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</si>
  <si>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</si>
  <si>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</si>
  <si>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</si>
  <si>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</si>
  <si>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</si>
  <si>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</si>
  <si>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</si>
  <si>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</si>
  <si>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</si>
  <si>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</si>
  <si>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</si>
  <si>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</si>
  <si>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</si>
  <si>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</si>
  <si>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</si>
  <si>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</si>
  <si>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</si>
  <si>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</si>
  <si>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</si>
  <si>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</si>
  <si>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</si>
  <si>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</si>
  <si>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</si>
  <si>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</si>
  <si>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</si>
  <si>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</si>
  <si>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</si>
  <si>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</si>
  <si>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</si>
  <si>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</si>
  <si>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</si>
  <si>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</si>
  <si>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</si>
  <si>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</si>
  <si>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</si>
  <si>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</si>
  <si>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</si>
  <si>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</si>
  <si>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</si>
  <si>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</si>
  <si>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</si>
  <si>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</si>
  <si>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</si>
  <si>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</si>
  <si>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</si>
  <si>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</si>
  <si>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</si>
  <si>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</si>
  <si>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</si>
  <si>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</si>
  <si>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</si>
  <si>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</si>
  <si>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</si>
  <si>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</si>
  <si>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</si>
  <si>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</si>
  <si>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</si>
  <si>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</si>
  <si>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</si>
  <si>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</si>
  <si>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</si>
  <si>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</si>
  <si>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</si>
  <si>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</si>
  <si>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</si>
  <si>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</si>
  <si>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</si>
  <si>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</si>
  <si>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</si>
  <si>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</si>
  <si>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</si>
  <si>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</si>
  <si>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</si>
  <si>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</si>
  <si>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</si>
  <si>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</si>
  <si>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</si>
  <si>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</si>
  <si>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</si>
  <si>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</si>
  <si>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</si>
  <si>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</si>
  <si>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</si>
  <si>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</si>
  <si>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</si>
  <si>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</si>
  <si>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</si>
  <si>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</si>
  <si>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</si>
  <si>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</si>
  <si>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</si>
  <si>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</si>
  <si>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</si>
  <si>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</si>
  <si>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</si>
  <si>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</si>
  <si>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</si>
  <si>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</si>
  <si>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</si>
  <si>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</si>
  <si>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</si>
  <si>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</si>
  <si>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</si>
  <si>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</si>
  <si>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</si>
  <si>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</si>
  <si>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</si>
  <si>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</si>
  <si>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</si>
  <si>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</si>
  <si>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</si>
  <si>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</si>
  <si>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</si>
  <si>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</si>
  <si>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</si>
  <si>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</si>
  <si>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</si>
  <si>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</si>
  <si>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</si>
  <si>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</si>
  <si>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</si>
  <si>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</si>
  <si>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</si>
  <si>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</si>
  <si>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</si>
  <si>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</si>
  <si>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</si>
  <si>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</si>
  <si>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</si>
  <si>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</si>
  <si>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</si>
  <si>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</si>
  <si>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</si>
  <si>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</si>
  <si>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</si>
  <si>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</si>
  <si>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</si>
  <si>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</si>
  <si>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</si>
  <si>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</si>
  <si>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</si>
  <si>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</si>
  <si>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</si>
  <si>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</si>
  <si>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</si>
  <si>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</si>
  <si>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</si>
  <si>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</si>
  <si>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</si>
  <si>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</si>
  <si>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</si>
  <si>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</si>
  <si>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</si>
  <si>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</si>
  <si>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</si>
  <si>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</si>
  <si>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</si>
  <si>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</si>
  <si>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</si>
  <si>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</si>
  <si>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</si>
  <si>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</si>
  <si>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</si>
  <si>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</si>
  <si>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</si>
  <si>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</si>
  <si>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</si>
  <si>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</si>
  <si>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</si>
  <si>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</si>
  <si>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</si>
  <si>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</si>
  <si>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</si>
  <si>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</si>
  <si>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</si>
  <si>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</si>
  <si>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</si>
  <si>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</si>
  <si>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</si>
  <si>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</si>
  <si>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</si>
  <si>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</si>
  <si>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</si>
  <si>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</si>
  <si>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</si>
  <si>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</si>
  <si>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</si>
  <si>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</si>
  <si>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</si>
  <si>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</si>
  <si>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</si>
  <si>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</si>
  <si>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</si>
  <si>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</si>
  <si>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</si>
  <si>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</si>
  <si>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</si>
  <si>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</si>
  <si>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</si>
  <si>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</si>
  <si>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</si>
  <si>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</si>
  <si>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</si>
  <si>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</si>
  <si>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</si>
  <si>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</si>
  <si>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</si>
  <si>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</si>
  <si>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</si>
  <si>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</si>
  <si>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</si>
  <si>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</si>
  <si>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</si>
  <si>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</si>
  <si>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</si>
  <si>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</si>
  <si>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</si>
  <si>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</si>
  <si>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</si>
  <si>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</si>
  <si>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</si>
  <si>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</si>
  <si>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</si>
  <si>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</si>
  <si>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</si>
  <si>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</si>
  <si>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</si>
  <si>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</si>
  <si>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</si>
  <si>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</si>
  <si>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</si>
  <si>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</si>
  <si>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</si>
  <si>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</si>
  <si>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</si>
  <si>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</si>
  <si>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</si>
  <si>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</si>
  <si>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</si>
  <si>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</si>
  <si>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</si>
  <si>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</si>
  <si>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</si>
  <si>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</si>
  <si>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</si>
  <si>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</si>
  <si>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</si>
  <si>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</si>
  <si>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</si>
  <si>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</si>
  <si>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</si>
  <si>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</si>
  <si>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</si>
  <si>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</si>
  <si>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</si>
  <si>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</si>
  <si>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</si>
  <si>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</si>
  <si>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</si>
  <si>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</si>
  <si>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</si>
  <si>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</si>
  <si>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</si>
  <si>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</si>
  <si>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</si>
  <si>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</si>
  <si>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</si>
  <si>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</si>
  <si>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</si>
  <si>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</si>
  <si>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</si>
  <si>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</si>
  <si>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</si>
  <si>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</si>
  <si>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</si>
  <si>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</si>
  <si>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</si>
  <si>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</si>
  <si>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</si>
  <si>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</si>
  <si>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</si>
  <si>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</si>
  <si>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</si>
  <si>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</si>
  <si>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</si>
  <si>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</si>
  <si>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</si>
  <si>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</si>
  <si>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</si>
  <si>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</si>
  <si>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</si>
  <si>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</si>
  <si>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</si>
  <si>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</si>
  <si>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</si>
  <si>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</si>
  <si>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</si>
  <si>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</si>
  <si>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</si>
  <si>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</si>
  <si>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</si>
  <si>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</si>
  <si>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</si>
  <si>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</si>
  <si>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</si>
  <si>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</si>
  <si>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</si>
  <si>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</si>
  <si>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</si>
  <si>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</si>
  <si>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</si>
  <si>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</si>
  <si>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</si>
  <si>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</si>
  <si>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</si>
  <si>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</si>
  <si>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</si>
  <si>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</si>
  <si>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</si>
  <si>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</si>
  <si>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</si>
  <si>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</si>
  <si>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</si>
  <si>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</si>
  <si>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</si>
  <si>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</si>
  <si>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</si>
  <si>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</si>
  <si>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</si>
  <si>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</si>
  <si>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</si>
  <si>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</si>
  <si>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</si>
  <si>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</si>
  <si>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</si>
  <si>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</si>
  <si>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</si>
  <si>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</si>
  <si>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</si>
  <si>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</si>
  <si>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</si>
  <si>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</si>
  <si>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</si>
  <si>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</si>
  <si>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</si>
  <si>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</si>
  <si>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</si>
  <si>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</si>
  <si>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</si>
  <si>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</si>
  <si>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</si>
  <si>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</si>
  <si>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</si>
  <si>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</si>
  <si>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</si>
  <si>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</si>
  <si>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</si>
  <si>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</si>
  <si>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</si>
  <si>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</si>
  <si>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</si>
  <si>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</si>
  <si>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</si>
  <si>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</si>
  <si>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</si>
  <si>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</si>
  <si>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</si>
  <si>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</si>
  <si>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</si>
  <si>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</si>
  <si>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</si>
  <si>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</si>
  <si>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</si>
  <si>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</si>
  <si>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</si>
  <si>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</si>
  <si>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</si>
  <si>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</si>
  <si>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</si>
  <si>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</si>
  <si>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</si>
  <si>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</si>
  <si>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</si>
  <si>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</si>
  <si>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</si>
  <si>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</si>
  <si>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</si>
  <si>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</si>
  <si>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</si>
  <si>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</si>
  <si>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</si>
  <si>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</si>
  <si>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</si>
  <si>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</si>
  <si>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</si>
  <si>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</si>
  <si>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</si>
  <si>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</si>
  <si>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</si>
  <si>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</si>
  <si>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</si>
  <si>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</si>
  <si>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</si>
  <si>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</si>
  <si>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</si>
  <si>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</si>
  <si>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</si>
  <si>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</si>
  <si>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</si>
  <si>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</si>
  <si>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</si>
  <si>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</si>
  <si>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</si>
  <si>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</si>
  <si>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</si>
  <si>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</si>
  <si>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</si>
  <si>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</si>
  <si>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</si>
  <si>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</si>
  <si>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</si>
  <si>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</si>
  <si>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</si>
  <si>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</si>
  <si>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</si>
  <si>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</si>
  <si>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</si>
  <si>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</si>
  <si>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</si>
  <si>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</si>
  <si>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</si>
  <si>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</si>
  <si>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</si>
  <si>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</si>
  <si>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</si>
  <si>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</si>
  <si>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</si>
  <si>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</si>
  <si>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</si>
  <si>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</si>
  <si>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</si>
  <si>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</si>
  <si>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</si>
  <si>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</si>
  <si>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</si>
  <si>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</si>
  <si>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</si>
  <si>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</si>
  <si>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</si>
  <si>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</si>
  <si>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</si>
  <si>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</si>
  <si>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</si>
  <si>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</si>
  <si>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</si>
  <si>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</si>
  <si>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</si>
  <si>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</si>
  <si>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</si>
  <si>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</si>
  <si>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</si>
  <si>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</si>
  <si>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</si>
  <si>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</si>
  <si>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</si>
  <si>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</si>
  <si>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</si>
  <si>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</si>
  <si>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</si>
  <si>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</si>
  <si>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</si>
  <si>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</si>
  <si>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</si>
  <si>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</si>
  <si>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</si>
  <si>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</si>
  <si>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</si>
  <si>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</si>
  <si>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</si>
  <si>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</si>
  <si>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</si>
  <si>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</si>
  <si>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</si>
  <si>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</si>
  <si>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</si>
  <si>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</si>
  <si>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</si>
  <si>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</si>
  <si>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</si>
  <si>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</si>
  <si>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</si>
  <si>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</si>
  <si>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</si>
  <si>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</si>
  <si>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</si>
  <si>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</si>
  <si>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</si>
  <si>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</si>
  <si>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</si>
  <si>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</si>
  <si>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</si>
  <si>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</si>
  <si>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</si>
  <si>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</si>
  <si>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</si>
  <si>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</si>
  <si>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</si>
  <si>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</si>
  <si>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</si>
  <si>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</si>
  <si>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</si>
  <si>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</si>
  <si>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</si>
  <si>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</si>
  <si>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</si>
  <si>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</si>
  <si>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</si>
  <si>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</si>
  <si>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</si>
  <si>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</si>
  <si>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</si>
  <si>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</si>
  <si>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</si>
  <si>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</si>
  <si>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</si>
  <si>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</si>
  <si>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</si>
  <si>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</si>
  <si>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</si>
  <si>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</si>
  <si>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</si>
  <si>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</si>
  <si>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</si>
  <si>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</si>
  <si>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</si>
  <si>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</si>
  <si>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</si>
  <si>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</si>
  <si>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</si>
  <si>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</si>
  <si>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</si>
  <si>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</si>
  <si>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</si>
  <si>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</si>
  <si>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</si>
  <si>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</si>
  <si>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</si>
  <si>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</si>
  <si>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</si>
  <si>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</si>
  <si>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</si>
  <si>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</si>
  <si>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</si>
  <si>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</si>
  <si>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</si>
  <si>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</si>
  <si>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</si>
  <si>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</si>
  <si>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</si>
  <si>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</si>
  <si>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</si>
  <si>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</si>
  <si>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</si>
  <si>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</si>
  <si>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</si>
  <si>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</si>
  <si>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</si>
  <si>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</si>
  <si>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</si>
  <si>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</si>
  <si>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</si>
  <si>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</si>
  <si>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</si>
  <si>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</si>
  <si>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</si>
  <si>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</si>
  <si>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</si>
  <si>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</si>
  <si>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</si>
  <si>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</si>
  <si>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</si>
  <si>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</si>
  <si>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</si>
  <si>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</si>
  <si>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</si>
  <si>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</si>
  <si>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</si>
  <si>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</si>
  <si>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</si>
  <si>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</si>
  <si>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</si>
  <si>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</si>
  <si>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</si>
  <si>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</si>
  <si>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</si>
  <si>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</si>
  <si>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</si>
  <si>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</si>
  <si>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</si>
  <si>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</si>
  <si>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</si>
  <si>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</si>
  <si>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</si>
  <si>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</si>
  <si>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</si>
  <si>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</si>
  <si>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</si>
  <si>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</si>
  <si>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</si>
  <si>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</si>
  <si>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</si>
  <si>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</si>
  <si>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</si>
  <si>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</si>
  <si>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</si>
  <si>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</si>
  <si>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</si>
  <si>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</si>
  <si>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</si>
  <si>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</si>
  <si>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</si>
  <si>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</si>
  <si>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</si>
  <si>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</si>
  <si>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</si>
  <si>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</si>
  <si>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</si>
  <si>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</si>
  <si>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</si>
  <si>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</si>
  <si>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</si>
  <si>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</si>
  <si>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</si>
  <si>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</si>
  <si>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</si>
  <si>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</si>
  <si>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</si>
  <si>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</si>
  <si>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</si>
  <si>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</si>
  <si>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</si>
  <si>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</si>
  <si>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</si>
  <si>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</si>
  <si>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</si>
  <si>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</si>
  <si>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</si>
  <si>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</si>
  <si>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</si>
  <si>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</si>
  <si>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</si>
  <si>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</si>
  <si>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</si>
  <si>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</si>
  <si>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</si>
  <si>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</si>
  <si>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</si>
  <si>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</si>
  <si>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</si>
  <si>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</si>
  <si>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</si>
  <si>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</si>
  <si>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</si>
  <si>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</si>
  <si>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</si>
  <si>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</si>
  <si>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</si>
  <si>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</si>
  <si>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</si>
  <si>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</si>
  <si>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</si>
  <si>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</si>
  <si>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</si>
  <si>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</si>
  <si>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</si>
  <si>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</si>
  <si>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</si>
  <si>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</si>
  <si>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</si>
  <si>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</si>
  <si>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</si>
  <si>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</si>
  <si>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</si>
  <si>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</si>
  <si>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</si>
  <si>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</si>
  <si>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</si>
  <si>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</si>
  <si>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</si>
  <si>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</si>
  <si>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</si>
  <si>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</si>
  <si>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</si>
  <si>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</si>
  <si>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</si>
  <si>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</si>
  <si>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</si>
  <si>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</si>
  <si>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</si>
  <si>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</si>
  <si>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</si>
  <si>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</si>
  <si>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</si>
  <si>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</si>
  <si>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</si>
  <si>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</si>
  <si>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</si>
  <si>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</si>
  <si>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</si>
  <si>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</si>
  <si>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</si>
  <si>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</si>
  <si>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</si>
  <si>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</si>
  <si>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</si>
  <si>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</si>
  <si>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</si>
  <si>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</si>
  <si>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</si>
  <si>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</si>
  <si>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</si>
  <si>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</si>
  <si>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</si>
  <si>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</si>
  <si>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</si>
  <si>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</si>
  <si>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</si>
  <si>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</si>
  <si>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</si>
  <si>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</si>
  <si>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</si>
  <si>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</si>
  <si>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</si>
  <si>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</si>
  <si>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</si>
  <si>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</si>
  <si>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</si>
  <si>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</si>
  <si>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</si>
  <si>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</si>
  <si>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</si>
  <si>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</si>
  <si>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</si>
  <si>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</si>
  <si>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</si>
  <si>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</si>
  <si>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</si>
  <si>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</si>
  <si>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</si>
  <si>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</si>
  <si>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</si>
  <si>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</si>
  <si>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</si>
  <si>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</si>
  <si>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</si>
  <si>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</si>
  <si>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</si>
  <si>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</si>
  <si>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</si>
  <si>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</si>
  <si>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</si>
  <si>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</si>
  <si>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</si>
  <si>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</si>
  <si>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</si>
  <si>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</si>
  <si>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</si>
  <si>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</si>
  <si>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</si>
  <si>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</si>
  <si>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</si>
  <si>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</si>
  <si>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</si>
  <si>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</si>
  <si>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</si>
  <si>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</si>
  <si>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</si>
  <si>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</si>
  <si>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</si>
  <si>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</si>
  <si>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</si>
  <si>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</si>
  <si>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</si>
  <si>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</si>
  <si>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</si>
  <si>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</si>
  <si>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</si>
  <si>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</si>
  <si>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</si>
  <si>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</si>
  <si>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</si>
  <si>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</si>
  <si>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</si>
  <si>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</si>
  <si>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</si>
  <si>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</si>
  <si>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</si>
  <si>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</si>
  <si>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</si>
  <si>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</si>
  <si>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</si>
  <si>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</si>
  <si>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</si>
  <si>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</si>
  <si>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</si>
  <si>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</si>
  <si>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</si>
  <si>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</si>
  <si>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</si>
  <si>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</si>
  <si>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</si>
  <si>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</si>
  <si>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</si>
  <si>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</si>
  <si>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</si>
  <si>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</si>
  <si>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</si>
  <si>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</si>
  <si>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</si>
  <si>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</si>
  <si>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</si>
  <si>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</si>
  <si>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</si>
  <si>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</si>
  <si>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</si>
  <si>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</si>
  <si>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</si>
  <si>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</si>
  <si>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</si>
  <si>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</si>
  <si>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</si>
  <si>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</si>
  <si>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</si>
  <si>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</si>
  <si>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</si>
  <si>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</si>
  <si>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</si>
  <si>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</si>
  <si>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</si>
  <si>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</si>
  <si>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</si>
  <si>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</si>
  <si>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</si>
  <si>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</si>
  <si>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</si>
  <si>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</si>
  <si>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</si>
  <si>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</si>
  <si>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</si>
  <si>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</si>
  <si>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</si>
  <si>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</si>
  <si>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</si>
  <si>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</si>
  <si>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</si>
  <si>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</si>
  <si>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</si>
  <si>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</si>
  <si>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</si>
  <si>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</si>
  <si>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</si>
  <si>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</si>
  <si>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</si>
  <si>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</si>
  <si>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</si>
  <si>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</si>
  <si>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</si>
  <si>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</si>
  <si>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</si>
  <si>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</si>
  <si>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</si>
  <si>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</si>
  <si>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</si>
  <si>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</si>
  <si>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</si>
  <si>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</si>
  <si>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</si>
  <si>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</si>
  <si>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</si>
  <si>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</si>
  <si>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</si>
  <si>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</si>
  <si>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</si>
  <si>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</si>
  <si>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</si>
  <si>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</si>
  <si>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</si>
  <si>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</si>
  <si>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</si>
  <si>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</si>
  <si>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</si>
  <si>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</si>
  <si>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</si>
  <si>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</si>
  <si>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</si>
  <si>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</si>
  <si>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</si>
  <si>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</si>
  <si>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</si>
  <si>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</si>
  <si>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</si>
  <si>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</si>
  <si>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</si>
  <si>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</si>
  <si>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</si>
  <si>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</si>
  <si>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</si>
  <si>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</si>
  <si>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</si>
  <si>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</si>
  <si>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</si>
  <si>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</si>
  <si>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</si>
  <si>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</si>
  <si>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</si>
  <si>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</si>
  <si>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</si>
  <si>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</si>
  <si>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</si>
  <si>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</si>
  <si>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</si>
  <si>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</si>
  <si>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</si>
  <si>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</si>
  <si>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</si>
  <si>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</si>
  <si>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</si>
  <si>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</si>
  <si>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</si>
  <si>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</si>
  <si>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</si>
  <si>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</si>
  <si>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</si>
  <si>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</si>
  <si>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</si>
  <si>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</si>
  <si>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</si>
  <si>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</si>
  <si>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</si>
  <si>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</si>
  <si>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</si>
  <si>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</si>
  <si>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</si>
  <si>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</si>
  <si>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</si>
  <si>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</si>
  <si>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</si>
  <si>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</si>
  <si>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</si>
  <si>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</si>
  <si>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</si>
  <si>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</si>
  <si>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</si>
  <si>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</si>
  <si>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</si>
  <si>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</si>
  <si>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</si>
  <si>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</si>
  <si>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</si>
  <si>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</si>
  <si>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</si>
  <si>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</si>
  <si>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</si>
  <si>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</si>
  <si>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</si>
  <si>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</si>
  <si>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</si>
  <si>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</si>
  <si>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</si>
  <si>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</si>
  <si>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</si>
  <si>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</si>
  <si>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</si>
  <si>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</si>
  <si>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</si>
  <si>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</si>
  <si>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</si>
  <si>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</si>
  <si>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</si>
  <si>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</si>
  <si>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</si>
  <si>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</si>
  <si>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</si>
  <si>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</si>
  <si>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</si>
  <si>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</si>
  <si>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</si>
  <si>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</si>
  <si>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</si>
  <si>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</si>
  <si>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</si>
  <si>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</si>
  <si>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</si>
  <si>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</si>
  <si>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</si>
  <si>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</si>
  <si>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</si>
  <si>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</si>
  <si>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</si>
  <si>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</si>
  <si>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</si>
  <si>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</si>
  <si>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</si>
  <si>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</si>
  <si>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</si>
  <si>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</si>
  <si>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</si>
  <si>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</si>
  <si>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</si>
  <si>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</si>
  <si>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</si>
  <si>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</si>
  <si>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</si>
  <si>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</si>
  <si>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</si>
  <si>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</si>
  <si>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</si>
  <si>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</si>
  <si>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</si>
  <si>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</si>
  <si>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</si>
  <si>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</si>
  <si>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</si>
  <si>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</si>
  <si>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</si>
  <si>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</si>
  <si>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</si>
  <si>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</si>
  <si>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</si>
  <si>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</si>
  <si>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</si>
  <si>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</si>
  <si>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</si>
  <si>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</si>
  <si>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</si>
  <si>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</si>
  <si>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</si>
  <si>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</si>
  <si>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</si>
  <si>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</si>
  <si>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</si>
  <si>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</si>
  <si>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</si>
  <si>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</si>
  <si>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</si>
  <si>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</si>
  <si>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</si>
  <si>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</si>
  <si>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</si>
  <si>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</si>
  <si>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</si>
  <si>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</si>
  <si>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</si>
  <si>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</si>
  <si>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</si>
  <si>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</si>
  <si>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</si>
  <si>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</si>
  <si>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</si>
  <si>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</si>
  <si>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</si>
  <si>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</si>
  <si>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</si>
  <si>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</si>
  <si>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</si>
  <si>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</si>
  <si>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</si>
  <si>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</si>
  <si>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</si>
  <si>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</si>
  <si>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</si>
  <si>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</si>
  <si>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</si>
  <si>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</si>
  <si>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</si>
  <si>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</si>
  <si>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</si>
  <si>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</si>
  <si>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</si>
  <si>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</si>
  <si>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</si>
  <si>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</si>
  <si>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</si>
  <si>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</si>
  <si>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</si>
  <si>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</si>
  <si>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</si>
  <si>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</si>
  <si>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</si>
  <si>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</si>
  <si>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</si>
  <si>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</si>
  <si>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</si>
  <si>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</si>
  <si>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</si>
  <si>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</si>
  <si>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</si>
  <si>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</si>
  <si>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</si>
  <si>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</si>
  <si>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</si>
  <si>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</si>
  <si>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</si>
  <si>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</si>
  <si>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</si>
  <si>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</si>
  <si>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</si>
  <si>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</si>
  <si>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</si>
  <si>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</si>
  <si>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</si>
  <si>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</si>
  <si>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</si>
  <si>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</si>
  <si>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</si>
  <si>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</si>
  <si>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</si>
  <si>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</si>
  <si>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</si>
  <si>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</si>
  <si>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</si>
  <si>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</si>
  <si>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</si>
  <si>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</si>
  <si>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</si>
  <si>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</si>
  <si>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</si>
  <si>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</si>
  <si>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</si>
  <si>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</si>
  <si>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</si>
  <si>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</si>
  <si>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</si>
  <si>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</si>
  <si>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</si>
  <si>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</si>
  <si>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</si>
  <si>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</si>
  <si>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</si>
  <si>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</si>
  <si>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</si>
  <si>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</si>
  <si>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</si>
  <si>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</si>
  <si>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</si>
  <si>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</si>
  <si>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</si>
  <si>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</si>
  <si>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</si>
  <si>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</si>
  <si>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</si>
  <si>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</si>
  <si>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</si>
  <si>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</si>
  <si>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</si>
  <si>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</si>
  <si>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</si>
  <si>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</si>
  <si>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</si>
  <si>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</si>
  <si>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</si>
  <si>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</si>
  <si>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</si>
  <si>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</si>
  <si>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</si>
  <si>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</si>
  <si>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</si>
  <si>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</si>
  <si>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</si>
  <si>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</si>
  <si>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</si>
  <si>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</si>
  <si>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</si>
  <si>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</si>
  <si>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</si>
  <si>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</si>
  <si>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</si>
  <si>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</si>
  <si>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</si>
  <si>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</si>
  <si>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</si>
  <si>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</si>
  <si>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</si>
  <si>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</si>
  <si>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</si>
  <si>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</si>
  <si>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</si>
  <si>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</si>
  <si>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</si>
  <si>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</si>
  <si>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</si>
  <si>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</si>
  <si>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</si>
  <si>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</si>
  <si>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</si>
  <si>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</si>
  <si>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</si>
  <si>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</si>
  <si>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</si>
  <si>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</si>
  <si>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</si>
  <si>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</si>
  <si>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</si>
  <si>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</si>
  <si>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</si>
  <si>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</si>
  <si>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</si>
  <si>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</si>
  <si>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</si>
  <si>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</si>
  <si>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PCM-20251117-00002118</t>
  </si>
  <si>
    <t>team at site , sceco cut due to Fire incident at sceco panels of the bulding and can not connect PG due to Fire, sceco Complain established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</si>
  <si>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</si>
  <si>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</si>
  <si>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</si>
  <si>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</si>
  <si>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</si>
  <si>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</si>
  <si>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</si>
  <si>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</si>
  <si>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</si>
  <si>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</si>
  <si>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</si>
  <si>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</si>
  <si>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</si>
  <si>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</si>
  <si>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</si>
  <si>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</si>
  <si>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</si>
  <si>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</si>
  <si>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</si>
  <si>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</si>
  <si>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</si>
  <si>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</si>
  <si>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</si>
  <si>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</si>
  <si>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</si>
  <si>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</si>
  <si>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</si>
  <si>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</si>
  <si>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</si>
  <si>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</si>
  <si>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</si>
  <si>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</si>
  <si>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</si>
  <si>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</si>
  <si>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</si>
  <si>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</si>
  <si>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</si>
  <si>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</si>
  <si>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</si>
  <si>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</si>
  <si>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</si>
  <si>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</si>
  <si>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</si>
  <si>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</si>
  <si>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</si>
  <si>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</si>
  <si>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</si>
  <si>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</si>
  <si>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</si>
  <si>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</si>
  <si>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</si>
  <si>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</si>
  <si>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</si>
  <si>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</si>
  <si>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</si>
  <si>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</si>
  <si>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</si>
  <si>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</si>
  <si>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</si>
  <si>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</si>
  <si>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</si>
  <si>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</si>
  <si>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</si>
  <si>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</si>
  <si>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</si>
  <si>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</si>
  <si>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</si>
  <si>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</si>
  <si>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</si>
  <si>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</si>
  <si>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</si>
  <si>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</si>
  <si>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</si>
  <si>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</si>
  <si>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</si>
  <si>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</si>
  <si>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</si>
  <si>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</si>
  <si>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</si>
  <si>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</si>
  <si>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</si>
  <si>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</si>
  <si>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</si>
  <si>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</si>
  <si>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</si>
  <si>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</si>
  <si>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</si>
  <si>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</si>
  <si>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</si>
  <si>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</si>
  <si>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</si>
  <si>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</si>
  <si>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</si>
  <si>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</si>
  <si>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PCM-20251117-00002259</t>
  </si>
  <si>
    <t xml:space="preserve">ETA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</si>
</sst>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4" totalsRowShown="0" headerRowDxfId="64" dataDxfId="63" headerRowBorderDxfId="61" tableBorderDxfId="62">
  <autoFilter ref="A1:L9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6" totalsRowShown="0" headerRowDxfId="48" dataDxfId="47" headerRowBorderDxfId="45" tableBorderDxfId="46" totalsRowBorderDxfId="44">
  <autoFilter ref="A1:L5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8" totalsRowShown="0" headerRowDxfId="31" dataDxfId="30" headerRowBorderDxfId="28" tableBorderDxfId="29">
  <autoFilter ref="A1:L1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3" totalsRowShown="0" headerRowDxfId="15" dataDxfId="14" headerRowBorderDxfId="12" tableBorderDxfId="13">
  <autoFilter ref="A1:L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316.05669907407719</v>
      </c>
      <c r="H2" s="76">
        <v>45662.943402777775</v>
      </c>
      <c r="I2" s="59" t="str">
        <f>IFERROR(VLOOKUP(D2,DB!A:F,6,0),"")</f>
        <v>Generator-SG</v>
      </c>
      <c r="J2" s="59" t="str">
        <f>IFERROR(VLOOKUP(D2,DB!A:G,7,0),"")</f>
        <v>Dead</v>
      </c>
      <c r="K2" s="67" t="s">
        <v>39022</v>
      </c>
      <c r="L2" s="65" t="str">
        <f>IFERROR(VLOOKUP(D2,DB!A:I,9,0),"")</f>
        <v>Latis</v>
      </c>
    </row>
    <row r="3" spans="1:15" ht="26.25" customHeight="1">
      <c r="A3" s="128" t="s">
        <v>39023</v>
      </c>
      <c r="B3" s="129" t="str">
        <f>IFERROR(VLOOKUP(D3,DB!A:K,11,0),"")</f>
        <v>R1</v>
      </c>
      <c r="C3" s="129">
        <v>1</v>
      </c>
      <c r="D3" s="129" t="s">
        <v>12418</v>
      </c>
      <c r="E3" s="130" t="s">
        <v>39021</v>
      </c>
      <c r="F3" s="127">
        <v>45978.898101851853</v>
      </c>
      <c r="G3" s="131">
        <f ca="1">IFERROR(NOW()-F3,"")</f>
        <v>0.10702314814989222</v>
      </c>
      <c r="H3" s="127">
        <v>45978.893090277779</v>
      </c>
      <c r="I3" s="129" t="str">
        <f>IFERROR(VLOOKUP(D3,DB!A:F,6,0),"")</f>
        <v>SCECO</v>
      </c>
      <c r="J3" s="129" t="str">
        <f>IFERROR(VLOOKUP(D3,DB!A:G,7,0),"")</f>
        <v>Dead</v>
      </c>
      <c r="K3" s="132" t="s">
        <v>39024</v>
      </c>
      <c r="L3" s="133" t="str">
        <f>IFERROR(VLOOKUP(D3,DB!A:I,9,0),"")</f>
        <v>Latis</v>
      </c>
    </row>
    <row r="4" spans="1:15" ht="15" customHeight="1">
      <c r="A4" s="128"/>
      <c r="B4" s="129" t="str">
        <f>IFERROR(VLOOKUP(D4,DB!A:K,11,0),"")</f>
        <v/>
      </c>
      <c r="C4" s="129"/>
      <c r="D4" s="129"/>
      <c r="E4" s="130"/>
      <c r="F4" s="127"/>
      <c r="G4" s="131">
        <f ca="1">IFERROR(NOW()-F4,"")</f>
        <v>45979.005125000003</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45979.005125000003</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45979.005125000003</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45979.005125000003</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45979.005125000003</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45979.005125000003</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45979.005125000003</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45979.005125000003</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45979.005125000003</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45979.005125000003</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45979.005125000003</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45979.005125000003</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45979.005125000003</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45979.005125000003</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45979.005125000003</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45979.005125000003</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45979.005125000003</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45979.005125000003</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45979.005125000003</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45979.005125000003</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45979.005125000003</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45979.005125000003</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45979.005125000003</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45979.005125000003</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45979.005125000003</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45979.005125000003</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45979.005125000003</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45979.005125000003</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45979.005125000003</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45979.005125000003</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45979.005125000003</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45979.005125000003</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45979.005125000003</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45979.005125000003</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45979.005125000003</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45979.005125000003</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45979.005125000003</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45979.005125000003</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45979.005125000003</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45979.005125000003</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45979.005125000003</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45979.005125000003</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45979.005125000003</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45979.005125000003</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45979.005125000003</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45979.005125000003</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45979.005125000003</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45979.005125000003</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45979.005125000003</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45979.005125000003</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45979.005125000003</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45979.005125000003</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45979.005125000003</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45979.005125000003</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45979.005125000003</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45979.005125000003</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45979.005125000003</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45979.005125000003</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45979.005125000003</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45979.005125000003</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45979.005125000003</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45979.005125000003</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45979.005125000003</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45979.005125000003</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45979.005125000003</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45979.005125000003</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45979.005125000003</v>
      </c>
      <c r="H70" s="127"/>
      <c r="I70" s="129" t="str">
        <f>IFERROR(VLOOKUP(D70,DB!A:F,6,0),"")</f>
        <v/>
      </c>
      <c r="J70" s="129" t="str">
        <f>IFERROR(VLOOKUP(D70,DB!A:G,7,0),"")</f>
        <v/>
      </c>
      <c r="K70" s="132"/>
      <c r="L70" s="133" t="str">
        <f>IFERROR(VLOOKUP(D70,DB!A:I,9,0),"")</f>
        <v/>
      </c>
    </row>
  </sheetData>
  <customSheetViews>
    <customSheetView guid="{F6042A99-DD27-4453-835D-0834D95730CC}" filter="1" showAutoFilter="1">
      <pageMargins left="0" right="0" top="0" bottom="0" header="0" footer="0"/>
      <autoFilter ref="B1:M1" xr:uid="{B0958996-9A95-4882-9F1A-D9935C7E2DBA}"/>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workbookViewId="0">
      <pane ySplit="1" topLeftCell="A2" activePane="bottomLeft" state="frozen"/>
      <selection pane="bottomLeft" activeCell="K14" sqref="K1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154.00528703704185</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0.26691898148419568</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45979.005125000003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45979.005125000003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45979.005125000003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45979.005125000003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45979.005125000003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45979.005125000003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45979.005125000003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45979.005125000003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45979.005125000003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45979.005125000003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45979.005125000003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45979.005125000003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45979.005125000003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45979.005125000003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45979.005125000003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45979.005125000003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45979.005125000003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45979.005125000003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45979.005125000003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45979.005125000003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45979.005125000003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45979.005125000003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45979.005125000003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45979.005125000003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45979.005125000003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45979.005125000003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45979.005125000003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45979.005125000003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45979.005125000003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45979.005125000003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45979.005125000003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45979.005125000003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45979.005125000003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45979.005125000003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45979.005125000003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45979.005125000003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45979.005125000003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45979.005125000003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45979.005125000003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45979.005125000003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45979.005125000003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45979.005125000003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45979.005125000003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45979.005125000003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45979.005125000003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45979.005125000003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45979.005125000003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45979.005125000003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45979.005125000003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45979.005125000003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45979.005125000003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45979.005125000003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45979.005125000003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45979.005125000003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45979.005125000003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45979.005125000003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45979.005125000003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45979.005125000003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45979.005125000003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45979.005125000003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45979.005125000003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45979.005125000003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45979.005125000003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45979.005125000003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45979.005125000003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45979.005125000003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45979.005125000003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45979.005125000003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45979.005125000003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45979.005125000003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45979.005125000003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45979.005125000003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45979.005125000003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45979.005125000003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45979.005125000003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45979.005125000003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45979.005125000003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45979.005125000003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45979.005125000003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45979.005125000003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45979.005125000003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45979.005125000003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45979.005125000003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45979.005125000003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45979.005125000003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45979.005125000003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45979.005125000003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45979.005125000003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45979.005125000003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45979.005125000003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45979.005125000003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45979.005125000003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45979.005125000003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45979.005125000003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45979.005125000003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45979.005125000003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45979.005125000003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45979.005125000003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45979.005125000003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45979.005125000003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45979.005125000003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45979.005125000003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45979.005125000003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45979.005125000003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45979.005125000003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45979.005125000003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45979.005125000003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45979.005125000003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45979.005125000003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45979.005125000003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45979.005125000003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45979.005125000003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45979.005125000003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45979.005125000003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45979.005125000003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45979.005125000003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45979.005125000003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45979.005125000003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45979.005125000003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45979.005125000003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45979.005125000003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45979.005125000003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45979.005125000003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45979.005125000003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45979.005125000003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45979.005125000003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45979.005125000003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45979.005125000003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45979.005125000003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45979.005125000003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45979.005125000003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45979.005125000003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45979.005125000003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45979.005125000003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45979.005125000003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45979.005125000003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45979.005125000003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45979.005125000003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45979.005125000003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45979.005125000003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45979.005125000003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45979.005125000003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45979.005125000003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45979.005125000003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45979.005125000003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45979.005125000003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45979.005125000003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45979.005125000003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45979.005125000003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45979.005125000003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45979.005125000003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45979.005125000003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45979.005125000003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45979.005125000003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45979.005125000003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45979.005125000003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45979.005125000003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45979.005125000003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45979.005125000003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45979.005125000003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45979.005125000003</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45979.005125000003</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45979.005125000003</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45979.005125000003</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45979.005125000003</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45979.005125000003</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45979.005125000003</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45979.005125000003</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45979.005125000003</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45979.005125000003</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45979.005125000003</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45979.005125000003</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45979.005125000003</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45979.005125000003</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45979.005125000003</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45979.005125000003</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45979.005125000003</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45979.005125000003</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45979.005125000003</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45979.005125000003</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45979.005125000003</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45979.005125000003</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45979.005125000003</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45979.005125000003</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45979.005125000003</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45979.005125000003</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45979.005125000003</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45979.005125000003</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45979.005125000003</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45979.005125000003</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45979.005125000003</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45979.005125000003</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45979.005125000003</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45979.005125000003</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45979.005125000003</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45979.005125000003</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45979.005125000003</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45979.005125000003</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45979.005125000003</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4"/>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9" ca="1" si="0">IFERROR(NOW()-F2,"-")</f>
        <v>45979.005125000003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45979.005125000003</v>
      </c>
      <c r="H3" s="22"/>
      <c r="I3" s="19" t="str">
        <f>IFERROR(VLOOKUP(D3,DB!A:F,6,0),"")</f>
        <v/>
      </c>
      <c r="J3" s="18" t="str">
        <f>IFERROR(VLOOKUP(D3,DB!A:G,7,0),"")</f>
        <v/>
      </c>
      <c r="K3" s="45"/>
      <c r="L3" s="23" t="str">
        <f>IFERROR(VLOOKUP(D3,DB!A:I,9,0),"")</f>
        <v/>
      </c>
    </row>
    <row r="4" spans="1:13" ht="15" customHeight="1">
      <c r="A4" s="19"/>
      <c r="B4" s="61" t="str">
        <f>IFERROR(VLOOKUP(D4,DB!A:K,11,0),"")</f>
        <v/>
      </c>
      <c r="C4" s="18"/>
      <c r="D4" s="85"/>
      <c r="E4" s="18"/>
      <c r="F4" s="20"/>
      <c r="G4" s="21">
        <f t="shared" ca="1" si="0"/>
        <v>45979.005125000003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45979.005125000003</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45979.005125000003</v>
      </c>
      <c r="H6" s="22"/>
      <c r="I6" s="19" t="str">
        <f>IFERROR(VLOOKUP(D6,DB!A:F,6,0),"")</f>
        <v/>
      </c>
      <c r="J6" s="18" t="str">
        <f>IFERROR(VLOOKUP(D6,DB!A:G,7,0),"")</f>
        <v/>
      </c>
      <c r="K6" s="45"/>
      <c r="L6" s="23" t="str">
        <f>IFERROR(VLOOKUP(D6,DB!A:I,9,0),"")</f>
        <v/>
      </c>
    </row>
    <row r="7" spans="1:13" ht="15" customHeight="1">
      <c r="A7" s="19"/>
      <c r="B7" s="61" t="str">
        <f>IFERROR(VLOOKUP(D7,DB!A:K,11,0),"")</f>
        <v/>
      </c>
      <c r="C7" s="18"/>
      <c r="D7" s="61"/>
      <c r="E7" s="61"/>
      <c r="F7" s="20"/>
      <c r="G7" s="21">
        <f t="shared" ca="1" si="0"/>
        <v>45979.005125000003</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45979.005125000003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45979.005125000003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45979.005125000003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45979.005125000003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45979.005125000003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45979.005125000003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45979.005125000003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45979.005125000003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45979.005125000003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45979.005125000003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45979.005125000003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45979.005125000003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45979.005125000003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45979.005125000003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45979.005125000003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45979.005125000003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45979.005125000003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45979.005125000003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45979.005125000003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45979.005125000003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45979.005125000003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45979.005125000003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45979.005125000003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45979.005125000003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45979.005125000003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45979.005125000003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45979.005125000003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45979.005125000003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45979.005125000003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45979.005125000003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45979.005125000003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45979.005125000003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45979.005125000003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45979.005125000003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45979.005125000003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45979.005125000003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45979.005125000003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45979.005125000003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45979.005125000003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45979.005125000003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45979.005125000003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45979.005125000003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45979.005125000003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45979.005125000003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45979.005125000003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45979.005125000003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45979.005125000003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45979.005125000003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45979.005125000003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45979.005125000003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45979.005125000003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45979.005125000003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45979.005125000003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45979.005125000003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45979.005125000003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45979.005125000003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45979.005125000003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45979.005125000003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45979.005125000003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45979.005125000003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45979.005125000003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45979.005125000003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45979.005125000003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45979.005125000003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45979.005125000003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45979.005125000003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45979.005125000003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45979.005125000003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45979.005125000003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45979.005125000003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45979.005125000003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45979.005125000003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45979.005125000003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45979.005125000003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45979.005125000003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45979.005125000003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45979.005125000003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45979.005125000003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45979.005125000003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45979.005125000003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45979.005125000003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45979.005125000003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45979.005125000003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45979.005125000003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45979.005125000003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45979.005125000003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45979.005125000003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45979.005125000003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45979.005125000003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45979.005125000003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45979.005125000003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45979.005125000003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45979.005125000003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45979.005125000003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45979.005125000003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45979.005125000003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45979.005125000003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45979.005125000003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45979.005125000003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45979.005125000003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45979.005125000003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45979.005125000003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45979.005125000003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45979.005125000003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45979.005125000003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45979.005125000003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45979.005125000003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45979.005125000003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45979.005125000003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45979.005125000003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45979.005125000003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45979.005125000003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45979.005125000003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45979.005125000003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45979.005125000003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45979.005125000003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45979.005125000003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45979.005125000003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45979.005125000003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45979.005125000003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45979.005125000003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45979.005125000003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45979.005125000003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45979.005125000003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45979.005125000003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45979.005125000003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45979.005125000003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45979.005125000003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45979.005125000003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45979.005125000003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45979.005125000003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45979.005125000003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45979.005125000003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45979.005125000003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45979.005125000003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45979.005125000003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45979.005125000003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45979.005125000003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45979.005125000003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45979.005125000003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45979.005125000003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45979.005125000003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45979.005125000003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45979.005125000003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45979.005125000003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45979.005125000003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45979.005125000003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45979.005125000003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45979.005125000003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45979.005125000003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45979.005125000003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45979.005125000003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45979.005125000003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45979.005125000003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45979.005125000003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45979.005125000003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45979.005125000003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45979.005125000003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45979.005125000003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45979.005125000003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45979.005125000003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45979.005125000003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45979.005125000003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45979.005125000003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45979.005125000003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45979.005125000003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45979.005125000003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45979.005125000003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45979.005125000003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45979.005125000003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45979.005125000003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45979.005125000003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45979.005125000003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45979.005125000003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45979.005125000003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45979.005125000003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45979.005125000003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45979.005125000003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45979.005125000003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45979.005125000003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45979.005125000003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45979.005125000003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45979.005125000003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45979.005125000003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45979.005125000003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45979.005125000003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45979.005125000003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45979.005125000003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45979.005125000003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45979.005125000003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45979.005125000003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45979.005125000003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45979.005125000003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45979.005125000003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45979.005125000003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45979.005125000003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45979.005125000003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45979.005125000003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45979.005125000003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45979.005125000003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45979.005125000003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45979.005125000003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45979.005125000003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45979.005125000003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45979.005125000003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45979.005125000003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45979.005125000003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45979.005125000003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45979.005125000003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45979.005125000003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45979.005125000003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45979.005125000003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45979.005125000003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45979.005125000003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45979.005125000003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45979.005125000003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45979.005125000003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45979.005125000003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45979.005125000003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45979.005125000003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45979.005125000003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45979.005125000003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45979.005125000003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45979.005125000003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45979.005125000003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45979.005125000003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45979.005125000003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45979.005125000003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45979.005125000003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45979.005125000003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45979.005125000003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45979.005125000003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45979.005125000003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45979.005125000003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45979.005125000003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45979.005125000003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45979.005125000003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45979.005125000003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45979.005125000003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45979.005125000003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45979.005125000003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45979.005125000003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45979.005125000003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45979.005125000003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45979.005125000003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45979.005125000003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45979.005125000003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45979.005125000003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45979.005125000003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45979.005125000003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45979.005125000003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45979.005125000003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45979.005125000003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45979.005125000003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45979.005125000003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45979.005125000003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45979.005125000003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45979.005125000003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45979.005125000003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45979.005125000003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45979.005125000003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45979.005125000003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45979.005125000003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45979.005125000003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45979.005125000003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45979.005125000003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45979.005125000003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45979.005125000003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45979.005125000003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45979.005125000003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45979.005125000003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45979.005125000003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45979.005125000003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45979.005125000003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45979.005125000003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45979.005125000003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45979.005125000003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45979.005125000003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45979.005125000003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45979.005125000003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45979.005125000003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45979.005125000003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45979.005125000003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45979.005125000003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45979.005125000003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45979.005125000003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45979.005125000003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45979.005125000003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45979.005125000003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45979.005125000003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45979.005125000003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45979.005125000003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45979.005125000003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45979.005125000003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45979.005125000003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45979.005125000003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45979.005125000003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45979.005125000003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45979.005125000003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45979.005125000003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45979.005125000003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45979.005125000003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45979.005125000003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45979.005125000003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45979.005125000003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45979.005125000003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45979.005125000003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45979.005125000003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45979.005125000003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45979.005125000003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45979.005125000003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45979.005125000003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45979.005125000003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45979.005125000003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45979.005125000003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45979.005125000003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45979.005125000003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45979.005125000003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45979.005125000003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45979.005125000003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45979.005125000003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45979.005125000003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45979.005125000003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45979.005125000003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45979.005125000003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45979.005125000003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45979.005125000003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45979.005125000003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45979.005125000003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45979.005125000003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45979.005125000003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45979.005125000003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45979.005125000003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45979.005125000003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45979.005125000003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45979.005125000003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45979.005125000003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45979.005125000003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45979.005125000003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45979.005125000003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45979.005125000003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45979.005125000003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45979.005125000003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45979.005125000003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45979.005125000003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45979.005125000003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45979.005125000003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45979.005125000003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45979.005125000003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45979.005125000003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45979.005125000003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45979.005125000003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45979.005125000003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45979.005125000003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45979.005125000003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45979.005125000003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45979.005125000003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45979.005125000003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45979.005125000003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45979.005125000003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45979.005125000003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45979.005125000003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45979.005125000003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45979.005125000003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45979.005125000003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45979.005125000003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45979.005125000003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45979.005125000003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45979.005125000003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45979.005125000003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45979.005125000003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45979.005125000003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45979.005125000003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45979.005125000003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45979.005125000003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45979.005125000003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45979.005125000003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45979.005125000003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45979.005125000003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45979.005125000003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45979.005125000003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45979.005125000003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45979.005125000003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45979.005125000003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45979.005125000003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45979.005125000003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45979.005125000003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45979.005125000003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45979.005125000003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45979.005125000003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45979.005125000003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45979.005125000003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45979.005125000003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45979.005125000003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45979.005125000003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45979.005125000003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45979.005125000003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45979.005125000003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45979.005125000003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45979.005125000003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45979.005125000003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45979.005125000003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45979.005125000003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45979.005125000003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45979.005125000003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45979.005125000003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45979.005125000003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45979.005125000003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45979.005125000003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45979.005125000003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45979.005125000003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45979.005125000003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45979.005125000003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45979.005125000003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45979.005125000003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45979.005125000003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45979.005125000003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45979.005125000003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45979.005125000003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45979.005125000003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45979.005125000003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45979.005125000003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45979.005125000003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45979.005125000003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45979.005125000003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45979.005125000003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45979.005125000003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45979.005125000003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45979.005125000003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45979.005125000003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45979.005125000003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45979.005125000003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45979.005125000003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45979.005125000003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45979.005125000003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45979.005125000003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45979.005125000003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45979.005125000003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45979.005125000003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45979.005125000003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45979.005125000003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45979.005125000003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45979.005125000003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45979.005125000003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45979.005125000003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45979.005125000003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45979.005125000003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45979.005125000003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45979.005125000003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45979.005125000003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45979.005125000003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45979.005125000003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45979.005125000003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45979.005125000003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45979.005125000003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45979.005125000003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45979.005125000003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45979.005125000003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45979.005125000003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45979.005125000003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45979.005125000003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45979.005125000003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45979.005125000003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45979.005125000003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45979.005125000003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45979.005125000003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45979.005125000003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45979.005125000003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45979.005125000003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45979.005125000003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45979.005125000003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45979.005125000003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45979.005125000003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45979.005125000003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45979.005125000003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45979.005125000003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45979.005125000003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45979.005125000003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45979.005125000003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45979.005125000003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45979.005125000003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45979.005125000003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45979.005125000003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45979.005125000003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45979.005125000003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45979.005125000003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45979.005125000003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45979.005125000003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45979.005125000003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45979.005125000003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45979.005125000003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45979.005125000003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45979.005125000003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45979.005125000003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45979.005125000003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45979.005125000003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45979.005125000003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45979.005125000003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45979.005125000003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45979.005125000003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45979.005125000003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45979.005125000003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45979.005125000003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45979.005125000003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45979.005125000003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45979.005125000003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45979.005125000003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45979.005125000003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45979.005125000003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45979.005125000003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45979.005125000003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45979.005125000003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45979.005125000003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45979.005125000003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45979.005125000003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45979.005125000003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45979.005125000003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45979.005125000003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45979.005125000003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45979.005125000003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45979.005125000003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45979.005125000003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45979.005125000003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45979.005125000003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45979.005125000003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45979.005125000003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45979.005125000003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45979.005125000003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45979.005125000003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45979.005125000003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45979.005125000003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45979.005125000003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45979.005125000003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45979.005125000003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45979.005125000003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45979.005125000003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45979.005125000003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45979.005125000003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45979.005125000003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45979.005125000003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45979.005125000003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45979.005125000003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45979.005125000003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45979.005125000003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45979.005125000003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45979.005125000003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45979.005125000003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45979.005125000003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45979.005125000003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45979.005125000003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45979.005125000003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45979.005125000003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45979.005125000003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45979.005125000003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45979.005125000003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45979.005125000003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45979.005125000003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45979.005125000003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45979.005125000003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45979.005125000003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45979.005125000003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45979.005125000003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45979.005125000003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45979.005125000003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45979.005125000003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45979.005125000003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45979.005125000003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45979.005125000003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45979.005125000003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45979.005125000003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45979.005125000003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45979.005125000003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45979.005125000003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45979.005125000003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45979.005125000003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45979.005125000003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45979.005125000003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45979.005125000003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45979.005125000003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45979.005125000003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45979.005125000003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45979.005125000003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45979.005125000003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45979.005125000003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45979.005125000003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45979.005125000003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45979.005125000003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45979.005125000003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45979.005125000003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45979.005125000003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45979.005125000003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45979.005125000003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45979.005125000003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45979.005125000003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45979.005125000003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45979.005125000003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45979.005125000003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45979.005125000003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45979.005125000003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45979.005125000003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45979.005125000003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45979.005125000003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45979.005125000003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45979.005125000003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45979.005125000003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45979.005125000003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45979.005125000003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45979.005125000003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45979.005125000003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45979.005125000003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45979.005125000003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45979.005125000003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45979.005125000003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45979.005125000003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45979.005125000003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45979.005125000003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45979.005125000003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45979.005125000003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45979.005125000003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45979.005125000003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45979.005125000003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45979.005125000003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45979.005125000003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45979.005125000003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45979.005125000003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45979.005125000003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45979.005125000003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45979.005125000003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45979.005125000003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45979.005125000003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45979.005125000003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45979.005125000003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45979.005125000003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45979.005125000003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45979.005125000003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45979.005125000003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45979.005125000003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45979.005125000003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45979.005125000003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45979.005125000003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45979.005125000003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45979.005125000003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45979.005125000003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45979.005125000003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45979.005125000003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45979.005125000003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45979.005125000003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45979.005125000003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45979.005125000003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45979.005125000003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45979.005125000003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45979.005125000003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45979.005125000003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45979.005125000003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45979.005125000003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45979.005125000003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45979.005125000003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45979.005125000003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45979.005125000003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45979.005125000003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45979.005125000003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45979.005125000003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45979.005125000003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45979.005125000003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45979.005125000003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45979.005125000003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45979.005125000003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45979.005125000003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45979.005125000003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45979.005125000003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45979.005125000003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45979.005125000003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45979.005125000003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45979.005125000003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45979.005125000003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45979.005125000003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45979.005125000003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45979.005125000003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45979.005125000003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45979.005125000003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45979.005125000003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45979.005125000003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45979.005125000003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45979.005125000003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45979.005125000003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45979.005125000003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45979.005125000003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45979.005125000003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45979.005125000003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45979.005125000003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45979.005125000003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45979.005125000003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45979.005125000003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45979.005125000003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45979.005125000003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45979.005125000003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45979.005125000003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45979.005125000003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45979.005125000003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45979.005125000003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45979.005125000003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45979.005125000003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45979.005125000003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45979.005125000003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45979.005125000003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45979.005125000003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45979.005125000003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45979.005125000003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45979.005125000003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45979.005125000003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45979.005125000003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45979.005125000003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45979.005125000003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45979.005125000003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45979.005125000003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45979.005125000003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45979.005125000003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45979.005125000003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45979.005125000003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45979.005125000003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45979.005125000003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45979.005125000003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45979.005125000003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45979.005125000003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45979.005125000003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45979.005125000003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45979.005125000003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45979.005125000003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45979.005125000003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45979.005125000003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45979.005125000003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45979.005125000003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45979.005125000003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45979.005125000003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45979.005125000003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45979.005125000003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45979.005125000003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45979.005125000003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45979.005125000003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45979.005125000003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45979.005125000003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45979.005125000003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45979.005125000003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45979.005125000003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45979.005125000003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45979.005125000003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45979.005125000003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45979.005125000003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45979.005125000003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45979.005125000003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45979.005125000003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45979.005125000003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45979.005125000003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45979.005125000003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45979.005125000003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45979.005125000003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45979.005125000003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45979.005125000003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45979.005125000003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45979.005125000003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45979.005125000003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45979.005125000003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45979.005125000003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45979.005125000003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45979.005125000003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45979.005125000003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45979.005125000003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45979.005125000003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45979.005125000003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45979.005125000003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45979.005125000003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45979.005125000003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45979.005125000003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45979.005125000003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45979.005125000003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45979.005125000003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45979.005125000003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45979.005125000003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45979.005125000003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45979.005125000003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45979.005125000003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45979.005125000003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45979.005125000003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45979.005125000003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45979.005125000003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45979.005125000003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45979.005125000003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45979.005125000003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45979.005125000003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45979.005125000003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45979.005125000003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45979.005125000003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45979.005125000003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45979.005125000003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45979.005125000003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45979.005125000003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45979.005125000003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45979.005125000003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45979.005125000003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45979.005125000003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45979.005125000003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45979.005125000003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45979.005125000003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45979.005125000003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45979.005125000003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45979.005125000003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45979.005125000003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45979.005125000003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45979.005125000003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45979.005125000003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45979.005125000003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45979.005125000003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45979.005125000003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45979.005125000003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45979.005125000003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45979.005125000003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45979.005125000003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45979.005125000003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45979.005125000003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45979.005125000003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45979.005125000003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45979.005125000003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45979.005125000003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45979.005125000003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45979.005125000003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45979.005125000003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45979.005125000003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45979.005125000003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45979.005125000003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45979.005125000003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45979.005125000003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45979.005125000003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45979.005125000003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45979.005125000003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45979.005125000003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45979.005125000003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45979.005125000003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45979.005125000003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45979.005125000003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45979.005125000003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45979.005125000003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45979.005125000003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45979.005125000003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45979.005125000003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45979.005125000003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45979.005125000003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45979.005125000003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45979.005125000003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45979.005125000003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45979.005125000003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45979.005125000003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45979.005125000003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45979.005125000003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45979.005125000003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45979.005125000003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45979.005125000003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45979.005125000003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45979.005125000003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45979.005125000003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45979.005125000003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45979.005125000003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45979.005125000003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45979.005125000003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45979.005125000003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45979.005125000003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45979.005125000003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45979.005125000003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45979.005125000003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45979.005125000003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45979.005125000003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45979.005125000003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45979.005125000003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45979.005125000003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45979.005125000003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45979.005125000003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45979.005125000003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45979.005125000003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45979.005125000003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45979.005125000003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45979.005125000003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45979.005125000003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45979.005125000003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45979.005125000003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45979.005125000003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45979.005125000003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45979.005125000003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45979.005125000003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45979.005125000003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45979.005125000003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45979.005125000003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45979.005125000003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45979.005125000003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45979.005125000003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45979.005125000003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45979.005125000003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45979.005125000003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45979.005125000003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45979.005125000003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45979.005125000003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45979.005125000003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45979.005125000003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45979.005125000003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45979.005125000003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45979.005125000003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45979.005125000003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45979.005125000003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45979.005125000003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45979.005125000003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45979.005125000003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45979.005125000003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45979.005125000003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45979.005125000003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45979.005125000003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45979.005125000003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45979.005125000003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45979.005125000003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45979.005125000003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45979.005125000003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45979.005125000003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45979.005125000003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45979.005125000003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45979.005125000003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45979.005125000003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45979.005125000003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45979.005125000003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45979.005125000003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45979.005125000003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45979.005125000003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45979.005125000003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45979.005125000003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45979.005125000003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45979.005125000003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45979.005125000003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45979.005125000003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45979.005125000003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45979.005125000003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45979.005125000003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45979.005125000003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45979.005125000003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45979.005125000003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45979.005125000003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45979.005125000003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45979.005125000003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45979.005125000003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45979.005125000003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45979.005125000003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45979.005125000003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45979.005125000003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45979.005125000003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45979.005125000003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45979.005125000003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45979.005125000003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45979.005125000003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45979.005125000003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45979.005125000003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45979.005125000003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45979.005125000003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45979.005125000003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45979.005125000003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45979.005125000003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45979.005125000003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45979.005125000003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984" ca="1" si="16">IFERROR(NOW()-F970,"-")</f>
        <v>45979.005125000003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45979.005125000003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45979.005125000003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45979.005125000003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45979.005125000003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45979.005125000003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45979.005125000003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45979.005125000003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45979.005125000003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45979.005125000003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45979.005125000003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45979.005125000003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45979.005125000003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45979.005125000003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45979.005125000003</v>
      </c>
      <c r="H984" s="22"/>
      <c r="I984" s="19" t="str">
        <f>IFERROR(VLOOKUP(D984,DB!A:F,6,0),"")</f>
        <v/>
      </c>
      <c r="J984" s="18" t="str">
        <f>IFERROR(VLOOKUP(D984,DB!A:G,7,0),"")</f>
        <v/>
      </c>
      <c r="K984" s="45"/>
      <c r="L984" s="23" t="str">
        <f>IFERROR(VLOOKUP(D984,DB!A:I,9,0),"")</f>
        <v/>
      </c>
    </row>
  </sheetData>
  <dataValidations count="2">
    <dataValidation allowBlank="1" showInputMessage="1" showErrorMessage="1" sqref="E1" xr:uid="{5914219A-CB83-432D-936A-CC0CB6F3982A}"/>
    <dataValidation type="list" allowBlank="1" showInputMessage="1" showErrorMessage="1" sqref="E2:E9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6"/>
  <sheetViews>
    <sheetView workbookViewId="0">
      <selection activeCell="K19" sqref="K1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275.52440740740712</v>
      </c>
      <c r="H2" s="95">
        <v>45703.474768518521</v>
      </c>
      <c r="I2" s="95" t="str">
        <f>IFERROR(VLOOKUP(D2,DB!A:F,6,0),"")</f>
        <v>SCECO</v>
      </c>
      <c r="J2" s="95" t="str">
        <f>IFERROR(VLOOKUP(D2,DB!A:G,7,0),"")</f>
        <v>Dead</v>
      </c>
      <c r="K2" s="97" t="s">
        <v>39110</v>
      </c>
      <c r="L2" s="91" t="str">
        <f>IFERROR(VLOOKUP(D2,DB!A:I,9,0),"")</f>
        <v>Latis</v>
      </c>
    </row>
    <row r="3" spans="1:16" ht="15" customHeight="1">
      <c r="A3" s="113"/>
      <c r="B3" s="113"/>
      <c r="C3" s="93"/>
      <c r="D3" s="91"/>
      <c r="E3" s="94"/>
      <c r="F3" s="95"/>
      <c r="G3" s="96">
        <f ca="1">IFERROR(NOW()-F3,"")</f>
        <v>45979.005125000003</v>
      </c>
      <c r="H3" s="95"/>
      <c r="I3" s="113"/>
      <c r="J3" s="113" t="str">
        <f>IFERROR(VLOOKUP(D3,DB!A:G,7,0),"")</f>
        <v/>
      </c>
      <c r="K3" s="97"/>
      <c r="L3" s="91" t="str">
        <f>IFERROR(VLOOKUP(D3,DB!A:I,9,0),"")</f>
        <v/>
      </c>
    </row>
    <row r="4" spans="1:16" ht="15" customHeight="1">
      <c r="A4" s="113"/>
      <c r="B4" s="113" t="str">
        <f>IFERROR(VLOOKUP(D4,DB!A:K,11,0),"")</f>
        <v/>
      </c>
      <c r="C4" s="93"/>
      <c r="D4" s="91"/>
      <c r="E4" s="94"/>
      <c r="F4" s="95"/>
      <c r="G4" s="96">
        <f ca="1">IFERROR(NOW()-F4,"")</f>
        <v>45979.005125000003</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45979.005125000003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45979.005125000003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45979.005125000003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45979.005125000003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45979.005125000003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45979.005125000003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45979.005125000003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45979.005125000003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45979.005125000003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45979.005125000003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45979.005125000003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45979.005125000003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45979.005125000003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45979.005125000003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45979.005125000003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45979.005125000003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45979.005125000003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45979.005125000003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ref="G23:G86" ca="1" si="0">IFERROR(NOW()-F23,"")</f>
        <v>45979.005125000003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45979.005125000003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45979.005125000003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45979.005125000003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45979.005125000003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45979.005125000003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45979.005125000003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45979.005125000003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45979.005125000003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45979.005125000003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45979.005125000003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45979.005125000003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45979.005125000003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45979.005125000003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45979.005125000003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45979.005125000003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45979.005125000003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45979.005125000003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45979.005125000003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45979.005125000003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45979.005125000003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45979.005125000003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45979.005125000003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45979.005125000003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45979.005125000003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45979.005125000003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45979.005125000003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45979.005125000003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45979.005125000003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45979.005125000003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45979.005125000003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45979.005125000003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45979.005125000003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45979.005125000003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45979.005125000003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45979.005125000003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45979.005125000003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45979.005125000003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45979.005125000003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45979.005125000003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45979.005125000003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45979.005125000003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45979.005125000003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45979.005125000003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45979.005125000003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45979.005125000003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45979.005125000003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45979.005125000003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45979.005125000003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45979.005125000003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45979.005125000003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45979.005125000003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45979.005125000003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45979.005125000003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45979.005125000003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45979.005125000003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45979.005125000003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45979.005125000003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45979.005125000003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45979.005125000003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45979.005125000003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0"/>
        <v>45979.005125000003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0"/>
        <v>45979.005125000003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0"/>
        <v>45979.005125000003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ref="G87:G150" ca="1" si="1">IFERROR(NOW()-F87,"")</f>
        <v>45979.005125000003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45979.005125000003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45979.005125000003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45979.005125000003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45979.005125000003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45979.005125000003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45979.005125000003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45979.005125000003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45979.005125000003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45979.005125000003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45979.005125000003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45979.005125000003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45979.005125000003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45979.005125000003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45979.005125000003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45979.005125000003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45979.005125000003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45979.005125000003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45979.005125000003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45979.005125000003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45979.005125000003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45979.005125000003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45979.005125000003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45979.005125000003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45979.005125000003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45979.005125000003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45979.005125000003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45979.005125000003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45979.005125000003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45979.005125000003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45979.005125000003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45979.005125000003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45979.005125000003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45979.005125000003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45979.005125000003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45979.005125000003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45979.005125000003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45979.005125000003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45979.005125000003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45979.005125000003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45979.005125000003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45979.005125000003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45979.005125000003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45979.005125000003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45979.005125000003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45979.005125000003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45979.005125000003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45979.005125000003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45979.005125000003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45979.005125000003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45979.005125000003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45979.005125000003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45979.005125000003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45979.005125000003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45979.005125000003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45979.005125000003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45979.005125000003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45979.005125000003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45979.005125000003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45979.005125000003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45979.005125000003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1"/>
        <v>45979.005125000003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1"/>
        <v>45979.005125000003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1"/>
        <v>45979.005125000003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ref="G151:G214" ca="1" si="2">IFERROR(NOW()-F151,"")</f>
        <v>45979.005125000003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45979.005125000003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45979.005125000003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45979.005125000003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45979.005125000003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45979.005125000003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45979.005125000003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45979.005125000003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45979.005125000003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45979.005125000003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45979.005125000003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45979.005125000003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45979.005125000003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45979.005125000003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45979.005125000003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45979.005125000003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45979.005125000003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45979.005125000003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45979.005125000003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45979.005125000003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45979.005125000003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45979.005125000003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45979.005125000003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45979.005125000003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45979.005125000003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45979.005125000003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45979.005125000003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45979.005125000003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45979.005125000003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45979.005125000003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45979.005125000003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45979.005125000003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45979.005125000003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45979.005125000003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45979.005125000003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45979.005125000003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45979.005125000003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45979.005125000003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45979.005125000003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45979.005125000003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45979.005125000003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45979.005125000003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45979.005125000003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45979.005125000003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45979.005125000003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45979.005125000003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45979.005125000003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45979.005125000003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45979.005125000003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45979.005125000003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45979.005125000003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45979.005125000003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45979.005125000003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45979.005125000003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45979.005125000003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45979.005125000003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45979.005125000003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45979.005125000003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45979.005125000003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45979.005125000003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45979.005125000003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2"/>
        <v>45979.005125000003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2"/>
        <v>45979.005125000003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2"/>
        <v>45979.005125000003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ref="G215:G278" ca="1" si="3">IFERROR(NOW()-F215,"")</f>
        <v>45979.005125000003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45979.005125000003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45979.005125000003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45979.005125000003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45979.005125000003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45979.005125000003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45979.005125000003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45979.005125000003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45979.005125000003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45979.005125000003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45979.005125000003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45979.005125000003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45979.005125000003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45979.005125000003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45979.005125000003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45979.005125000003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45979.005125000003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45979.005125000003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45979.005125000003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45979.005125000003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45979.005125000003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45979.005125000003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45979.005125000003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45979.005125000003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45979.005125000003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45979.005125000003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45979.005125000003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45979.005125000003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45979.005125000003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45979.005125000003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45979.005125000003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45979.005125000003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45979.005125000003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45979.005125000003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45979.005125000003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45979.005125000003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45979.005125000003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45979.005125000003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45979.005125000003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45979.005125000003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45979.005125000003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45979.005125000003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45979.005125000003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45979.005125000003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45979.005125000003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45979.005125000003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45979.005125000003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45979.005125000003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45979.005125000003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45979.005125000003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45979.005125000003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45979.005125000003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45979.005125000003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45979.005125000003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45979.005125000003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45979.005125000003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45979.005125000003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45979.005125000003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45979.005125000003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45979.005125000003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45979.005125000003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3"/>
        <v>45979.005125000003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3"/>
        <v>45979.005125000003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3"/>
        <v>45979.005125000003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ref="G279:G342" ca="1" si="4">IFERROR(NOW()-F279,"")</f>
        <v>45979.005125000003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45979.005125000003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45979.005125000003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45979.005125000003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45979.005125000003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45979.005125000003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45979.005125000003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45979.005125000003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45979.005125000003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45979.005125000003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45979.005125000003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45979.005125000003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45979.005125000003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45979.005125000003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45979.005125000003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45979.005125000003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45979.005125000003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45979.005125000003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45979.005125000003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45979.005125000003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45979.005125000003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45979.005125000003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45979.005125000003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45979.005125000003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45979.005125000003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45979.005125000003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45979.005125000003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45979.005125000003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45979.005125000003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45979.005125000003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45979.005125000003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45979.005125000003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45979.005125000003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45979.005125000003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45979.005125000003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45979.005125000003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45979.005125000003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45979.005125000003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45979.005125000003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45979.005125000003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45979.005125000003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45979.005125000003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45979.005125000003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45979.005125000003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45979.005125000003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45979.005125000003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45979.005125000003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45979.005125000003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45979.005125000003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45979.005125000003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45979.005125000003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45979.005125000003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45979.005125000003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45979.005125000003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45979.005125000003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45979.005125000003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45979.005125000003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45979.005125000003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45979.005125000003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45979.005125000003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45979.005125000003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4"/>
        <v>45979.005125000003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4"/>
        <v>45979.005125000003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4"/>
        <v>45979.005125000003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ref="G343:G406" ca="1" si="5">IFERROR(NOW()-F343,"")</f>
        <v>45979.005125000003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45979.005125000003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45979.005125000003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45979.005125000003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45979.005125000003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45979.005125000003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45979.005125000003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45979.005125000003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45979.005125000003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45979.005125000003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45979.005125000003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45979.005125000003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45979.005125000003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45979.005125000003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45979.005125000003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45979.005125000003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45979.005125000003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45979.005125000003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45979.005125000003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45979.005125000003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45979.005125000003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45979.005125000003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45979.005125000003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45979.005125000003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45979.005125000003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45979.005125000003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45979.005125000003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45979.005125000003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45979.005125000003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45979.005125000003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45979.005125000003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45979.005125000003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45979.005125000003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45979.005125000003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45979.005125000003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45979.005125000003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45979.005125000003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45979.005125000003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45979.005125000003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45979.005125000003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45979.005125000003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45979.005125000003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45979.005125000003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45979.005125000003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45979.005125000003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45979.005125000003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45979.005125000003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45979.005125000003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45979.005125000003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45979.005125000003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45979.005125000003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45979.005125000003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45979.005125000003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45979.005125000003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45979.005125000003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45979.005125000003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45979.005125000003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45979.005125000003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45979.005125000003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45979.005125000003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45979.005125000003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5"/>
        <v>45979.005125000003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5"/>
        <v>45979.005125000003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5"/>
        <v>45979.005125000003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ref="G407:G470" ca="1" si="6">IFERROR(NOW()-F407,"")</f>
        <v>45979.005125000003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45979.005125000003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45979.005125000003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45979.005125000003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45979.005125000003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45979.005125000003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45979.005125000003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45979.005125000003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45979.005125000003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45979.005125000003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45979.005125000003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45979.005125000003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45979.005125000003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45979.005125000003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45979.005125000003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45979.005125000003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45979.005125000003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45979.005125000003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45979.005125000003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45979.005125000003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45979.005125000003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45979.005125000003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45979.005125000003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45979.005125000003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45979.005125000003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45979.005125000003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45979.005125000003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45979.005125000003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45979.005125000003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45979.005125000003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45979.005125000003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45979.005125000003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45979.005125000003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45979.005125000003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45979.005125000003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45979.005125000003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45979.005125000003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45979.005125000003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45979.005125000003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45979.005125000003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45979.005125000003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45979.005125000003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45979.005125000003</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45979.005125000003</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45979.005125000003</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45979.005125000003</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45979.005125000003</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45979.005125000003</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45979.005125000003</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45979.005125000003</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45979.005125000003</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45979.005125000003</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45979.005125000003</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45979.005125000003</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45979.005125000003</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45979.005125000003</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45979.005125000003</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45979.005125000003</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45979.005125000003</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45979.005125000003</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45979.005125000003</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6"/>
        <v>45979.005125000003</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6"/>
        <v>45979.005125000003</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6"/>
        <v>45979.005125000003</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ref="G471:G516" ca="1" si="7">IFERROR(NOW()-F471,"")</f>
        <v>45979.005125000003</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45979.005125000003</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45979.005125000003</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45979.005125000003</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45979.005125000003</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45979.005125000003</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45979.005125000003</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45979.005125000003</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45979.005125000003</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45979.005125000003</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45979.005125000003</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45979.005125000003</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45979.005125000003</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45979.005125000003</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45979.005125000003</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45979.005125000003</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45979.005125000003</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45979.005125000003</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45979.005125000003</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45979.005125000003</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45979.005125000003</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45979.005125000003</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45979.005125000003</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45979.005125000003</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45979.005125000003</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45979.005125000003</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45979.005125000003</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45979.005125000003</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45979.005125000003</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45979.005125000003</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45979.005125000003</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45979.005125000003</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45979.005125000003</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45979.005125000003</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45979.005125000003</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45979.005125000003</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45979.005125000003</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45979.005125000003</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45979.005125000003</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45979.005125000003</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45979.005125000003</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45979.005125000003</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45979.005125000003</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t="shared" ca="1" si="7"/>
        <v>45979.005125000003</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t="shared" ca="1" si="7"/>
        <v>45979.005125000003</v>
      </c>
      <c r="H515" s="95"/>
      <c r="I515" s="113" t="str">
        <f>IFERROR(VLOOKUP(D515,DB!A:F,6,0),"")</f>
        <v/>
      </c>
      <c r="J515" s="113" t="str">
        <f>IFERROR(VLOOKUP(D515,DB!A:G,7,0),"")</f>
        <v/>
      </c>
      <c r="K515" s="97"/>
      <c r="L515" s="91" t="str">
        <f>IFERROR(VLOOKUP(D515,DB!A:I,9,0),"")</f>
        <v/>
      </c>
    </row>
    <row r="516" spans="1:12" ht="15" customHeight="1">
      <c r="A516" s="113"/>
      <c r="B516" s="113" t="str">
        <f>IFERROR(VLOOKUP(D516,DB!A:K,11,0),"")</f>
        <v/>
      </c>
      <c r="C516" s="93"/>
      <c r="D516" s="91"/>
      <c r="E516" s="94"/>
      <c r="F516" s="95"/>
      <c r="G516" s="96">
        <f t="shared" ca="1" si="7"/>
        <v>45979.005125000003</v>
      </c>
      <c r="H516" s="95"/>
      <c r="I516" s="113" t="str">
        <f>IFERROR(VLOOKUP(D516,DB!A:F,6,0),"")</f>
        <v/>
      </c>
      <c r="J516" s="113" t="str">
        <f>IFERROR(VLOOKUP(D516,DB!A:G,7,0),"")</f>
        <v/>
      </c>
      <c r="K516" s="97"/>
      <c r="L516" s="91" t="str">
        <f>IFERROR(VLOOKUP(D516,DB!A:I,9,0),"")</f>
        <v/>
      </c>
    </row>
  </sheetData>
  <dataValidations count="2">
    <dataValidation allowBlank="1" showInputMessage="1" showErrorMessage="1" sqref="E1" xr:uid="{A4F81451-56CC-4543-9497-104C4E44EE4B}"/>
    <dataValidation type="list" allowBlank="1" showInputMessage="1" showErrorMessage="1" sqref="E2:E5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8"/>
  <sheetViews>
    <sheetView tabSelected="1" workbookViewId="0">
      <selection activeCell="D10" sqref="D10"/>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87.173064814815007</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39102</v>
      </c>
      <c r="F3" s="38">
        <v>45926.188877314817</v>
      </c>
      <c r="G3" s="108">
        <f t="shared" ref="G3" ca="1" si="0">IFERROR(NOW()-F3,"")</f>
        <v>52.816247685186681</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39102</v>
      </c>
      <c r="F4" s="110">
        <v>45948.661111111112</v>
      </c>
      <c r="G4" s="111">
        <f t="shared" ref="G4" ca="1" si="1">IFERROR(NOW()-F4,"")</f>
        <v>30.344013888890913</v>
      </c>
      <c r="H4" s="110">
        <v>45948.661111111112</v>
      </c>
      <c r="I4" s="109" t="str">
        <f>IFERROR(VLOOKUP(D4,DB!A:F,6,0),"")</f>
        <v>SCECO</v>
      </c>
      <c r="J4" s="109" t="str">
        <f>IFERROR(VLOOKUP(D4,DB!A:G,7,0),"")</f>
        <v>Dead</v>
      </c>
      <c r="K4" s="109" t="s">
        <v>39116</v>
      </c>
      <c r="L4" s="109" t="str">
        <f>IFERROR(VLOOKUP(D4,DB!A:I,9,0),"")</f>
        <v>Latis</v>
      </c>
    </row>
    <row r="5" spans="1:13">
      <c r="A5" s="109" t="s">
        <v>39117</v>
      </c>
      <c r="B5" s="109" t="str">
        <f>IFERROR(VLOOKUP(D5,DB!A:K,11,0),"")</f>
        <v>R5</v>
      </c>
      <c r="C5" s="109">
        <v>1</v>
      </c>
      <c r="D5" s="109" t="s">
        <v>33371</v>
      </c>
      <c r="E5" s="109" t="s">
        <v>39021</v>
      </c>
      <c r="F5" s="135">
        <v>45977.514803240738</v>
      </c>
      <c r="G5" s="111">
        <f t="shared" ref="G5" ca="1" si="2">IFERROR(NOW()-F5,"")</f>
        <v>1.4903217592654983</v>
      </c>
      <c r="H5" s="135">
        <v>45977.468807870369</v>
      </c>
      <c r="I5" s="109" t="str">
        <f>IFERROR(VLOOKUP(D5,DB!A:F,6,0),"")</f>
        <v>SCECO</v>
      </c>
      <c r="J5" s="109" t="str">
        <f>IFERROR(VLOOKUP(D5,DB!A:G,7,0),"")</f>
        <v>Weak</v>
      </c>
      <c r="K5" s="109" t="s">
        <v>39118</v>
      </c>
      <c r="L5" s="109" t="str">
        <f>IFERROR(VLOOKUP(D5,DB!A:I,9,0),"")</f>
        <v>Latis</v>
      </c>
    </row>
    <row r="6" spans="1:13">
      <c r="A6" s="109"/>
      <c r="B6" s="109" t="str">
        <f>IFERROR(VLOOKUP(D6,DB!A:K,11,0),"")</f>
        <v/>
      </c>
      <c r="C6" s="109"/>
      <c r="D6" s="109"/>
      <c r="E6" s="109"/>
      <c r="F6" s="109"/>
      <c r="G6" s="109">
        <f t="shared" ref="G6:G65" ca="1" si="3">IFERROR(NOW()-F6,"")</f>
        <v>45979.005125000003</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09">
        <f t="shared" ca="1" si="3"/>
        <v>45979.005125000003</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3"/>
        <v>45979.005125000003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ca="1" si="3"/>
        <v>45979.005125000003</v>
      </c>
      <c r="H9" s="109"/>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09">
        <f t="shared" ca="1" si="3"/>
        <v>45979.005125000003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45979.005125000003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45979.005125000003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45979.005125000003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45979.005125000003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45979.005125000003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45979.005125000003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45979.005125000003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45979.005125000003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45979.005125000003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45979.005125000003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45979.005125000003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45979.005125000003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45979.005125000003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45979.005125000003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45979.005125000003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45979.005125000003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45979.005125000003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45979.005125000003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45979.005125000003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45979.005125000003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45979.005125000003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45979.005125000003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45979.005125000003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45979.005125000003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45979.005125000003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45979.005125000003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45979.005125000003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45979.005125000003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45979.005125000003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45979.005125000003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45979.005125000003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45979.005125000003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45979.005125000003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45979.005125000003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45979.005125000003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45979.005125000003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45979.005125000003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45979.005125000003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45979.005125000003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45979.005125000003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45979.005125000003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45979.005125000003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45979.005125000003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45979.005125000003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45979.005125000003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45979.005125000003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45979.005125000003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45979.005125000003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45979.005125000003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45979.005125000003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45979.005125000003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45979.005125000003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45979.005125000003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45979.005125000003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45979.005125000003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ref="G66:G129" ca="1" si="4">IFERROR(NOW()-F66,"")</f>
        <v>45979.005125000003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4"/>
        <v>45979.005125000003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4"/>
        <v>45979.005125000003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4"/>
        <v>45979.005125000003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4"/>
        <v>45979.005125000003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4"/>
        <v>45979.005125000003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4"/>
        <v>45979.005125000003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45979.005125000003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45979.005125000003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45979.005125000003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45979.005125000003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45979.005125000003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45979.005125000003</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45979.005125000003</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45979.005125000003</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45979.005125000003</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45979.005125000003</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45979.005125000003</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45979.005125000003</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45979.005125000003</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45979.005125000003</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45979.005125000003</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45979.005125000003</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45979.005125000003</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45979.005125000003</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45979.005125000003</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45979.005125000003</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45979.005125000003</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45979.005125000003</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45979.005125000003</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45979.005125000003</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45979.005125000003</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45979.005125000003</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45979.005125000003</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45979.005125000003</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45979.005125000003</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45979.005125000003</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45979.005125000003</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45979.005125000003</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45979.005125000003</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45979.005125000003</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45979.005125000003</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45979.005125000003</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45979.005125000003</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45979.005125000003</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45979.005125000003</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45979.005125000003</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45979.005125000003</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45979.005125000003</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45979.005125000003</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45979.005125000003</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45979.005125000003</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45979.005125000003</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45979.005125000003</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45979.005125000003</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45979.005125000003</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45979.005125000003</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45979.005125000003</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45979.005125000003</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45979.005125000003</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45979.005125000003</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45979.005125000003</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45979.005125000003</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45979.005125000003</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ref="G130:G193" ca="1" si="5">IFERROR(NOW()-F130,"")</f>
        <v>45979.005125000003</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5"/>
        <v>45979.005125000003</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5"/>
        <v>45979.005125000003</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5"/>
        <v>45979.005125000003</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5"/>
        <v>45979.005125000003</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5"/>
        <v>45979.005125000003</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5"/>
        <v>45979.005125000003</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45979.005125000003</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45979.005125000003</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45979.005125000003</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45979.005125000003</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45979.005125000003</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45979.005125000003</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45979.005125000003</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45979.005125000003</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45979.005125000003</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45979.005125000003</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45979.005125000003</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45979.005125000003</v>
      </c>
      <c r="H148" s="109"/>
      <c r="I148" s="109" t="str">
        <f>IFERROR(VLOOKUP(D148,DB!A:F,6,0),"")</f>
        <v/>
      </c>
      <c r="J148" s="109" t="str">
        <f>IFERROR(VLOOKUP(D148,DB!A:G,7,0),"")</f>
        <v/>
      </c>
      <c r="K148" s="109"/>
      <c r="L148" s="109" t="str">
        <f>IFERROR(VLOOKUP(D148,DB!A:I,9,0),"")</f>
        <v/>
      </c>
    </row>
    <row r="149" spans="1:12">
      <c r="A149" s="109"/>
      <c r="B149" s="109"/>
      <c r="C149" s="109"/>
      <c r="D149" s="109"/>
      <c r="E149" s="109"/>
      <c r="F149" s="109"/>
      <c r="G149" s="109"/>
      <c r="H149" s="109"/>
      <c r="I149" s="109"/>
      <c r="J149" s="109"/>
      <c r="K149" s="109"/>
      <c r="L149" s="109"/>
    </row>
    <row r="150" spans="1:12">
      <c r="A150" s="109"/>
      <c r="B150" s="109"/>
      <c r="C150" s="109"/>
      <c r="D150" s="109"/>
      <c r="E150" s="109"/>
      <c r="F150" s="109"/>
      <c r="G150" s="109"/>
      <c r="H150" s="109"/>
      <c r="I150" s="109"/>
      <c r="J150" s="109"/>
      <c r="K150" s="109"/>
      <c r="L150" s="109"/>
    </row>
    <row r="151" spans="1:12">
      <c r="A151" s="109"/>
      <c r="B151" s="109"/>
      <c r="C151" s="109"/>
      <c r="D151" s="109"/>
      <c r="E151" s="109"/>
      <c r="F151" s="109"/>
      <c r="G151" s="109"/>
      <c r="H151" s="109"/>
      <c r="I151" s="109"/>
      <c r="J151" s="109"/>
      <c r="K151" s="109"/>
      <c r="L151" s="109"/>
    </row>
    <row r="152" spans="1:12">
      <c r="A152" s="109"/>
      <c r="B152" s="109"/>
      <c r="C152" s="109"/>
      <c r="D152" s="109"/>
      <c r="E152" s="109"/>
      <c r="F152" s="109"/>
      <c r="G152" s="109"/>
      <c r="H152" s="109"/>
      <c r="I152" s="109"/>
      <c r="J152" s="109"/>
      <c r="K152" s="109"/>
      <c r="L152" s="109"/>
    </row>
    <row r="153" spans="1:12">
      <c r="A153" s="109"/>
      <c r="B153" s="109"/>
      <c r="C153" s="109"/>
      <c r="D153" s="109"/>
      <c r="E153" s="109"/>
      <c r="F153" s="109"/>
      <c r="G153" s="109"/>
      <c r="H153" s="109"/>
      <c r="I153" s="109"/>
      <c r="J153" s="109"/>
      <c r="K153" s="109"/>
      <c r="L153" s="109"/>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sheetData>
  <dataValidations count="2">
    <dataValidation allowBlank="1" showInputMessage="1" showErrorMessage="1" sqref="E1" xr:uid="{920C6338-E771-4DAE-8C89-92A9093EA4DE}"/>
    <dataValidation type="list" allowBlank="1" showInputMessage="1" showErrorMessage="1" sqref="E2:E1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3"/>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39119</v>
      </c>
      <c r="B2" s="119" t="str">
        <f>IFERROR(VLOOKUP(D2,DB!A:K,11,0),"")</f>
        <v>R6</v>
      </c>
      <c r="C2" s="120">
        <v>3</v>
      </c>
      <c r="D2" s="119" t="s">
        <v>36424</v>
      </c>
      <c r="E2" s="109" t="s">
        <v>39021</v>
      </c>
      <c r="F2" s="121">
        <v>45978.939363425925</v>
      </c>
      <c r="G2" s="104">
        <f t="shared" ref="G2:G49" ca="1" si="0">IFERROR(NOW()-F2,"-")</f>
        <v>6.5761574078351259E-2</v>
      </c>
      <c r="H2" s="121">
        <v>45978.939305555556</v>
      </c>
      <c r="I2" s="119" t="str">
        <f>IFERROR(VLOOKUP(D2,DB!A:F,6,0),"")</f>
        <v>Generator-SG</v>
      </c>
      <c r="J2" s="119" t="str">
        <f>IFERROR(VLOOKUP(D2,DB!A:G,7,0),"")</f>
        <v>Vandalized</v>
      </c>
      <c r="K2" s="122" t="s">
        <v>39120</v>
      </c>
      <c r="L2" s="123" t="str">
        <f>IFERROR(VLOOKUP(D2,DB!A:I,9,0),"")</f>
        <v>Latis</v>
      </c>
    </row>
    <row r="3" spans="1:16382" ht="31.5" customHeight="1">
      <c r="A3" s="118"/>
      <c r="B3" s="119" t="str">
        <f>IFERROR(VLOOKUP(D3,DB!A:K,11,0),"")</f>
        <v/>
      </c>
      <c r="C3" s="120"/>
      <c r="D3" s="119"/>
      <c r="E3" s="109"/>
      <c r="F3" s="121"/>
      <c r="G3" s="104">
        <f t="shared" ca="1" si="0"/>
        <v>45979.005125000003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45979.005125000003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45979.005125000003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45979.005125000003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45979.005125000003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45979.005125000003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45979.005125000003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45979.005125000003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45979.005125000003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45979.005125000003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45979.005125000003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45979.005125000003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45979.005125000003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45979.005125000003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45979.005125000003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45979.005125000003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45979.005125000003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45979.005125000003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45979.005125000003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45979.005125000003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45979.005125000003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45979.005125000003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45979.005125000003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45979.005125000003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45979.005125000003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45979.005125000003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45979.005125000003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45979.005125000003</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45979.005125000003</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45979.005125000003</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45979.005125000003</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45979.005125000003</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45979.005125000003</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45979.005125000003</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45979.005125000003</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45979.005125000003</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45979.005125000003</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45979.005125000003</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45979.005125000003</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45979.005125000003</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45979.005125000003</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45979.005125000003</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45979.005125000003</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45979.005125000003</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45979.005125000003</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45979.005125000003</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45979.005125000003</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ref="G50:G83" ca="1" si="1">IFERROR(NOW()-F50,"-")</f>
        <v>45979.005125000003</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45979.005125000003</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45979.005125000003</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45979.005125000003</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45979.005125000003</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45979.005125000003</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45979.005125000003</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45979.005125000003</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45979.005125000003</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45979.005125000003</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45979.005125000003</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45979.005125000003</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45979.005125000003</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45979.005125000003</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45979.005125000003</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45979.005125000003</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45979.005125000003</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45979.005125000003</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45979.005125000003</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45979.005125000003</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45979.005125000003</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45979.005125000003</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45979.005125000003</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45979.005125000003</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45979.005125000003</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45979.005125000003</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45979.005125000003</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45979.005125000003</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45979.005125000003</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45979.005125000003</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45979.005125000003</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45979.005125000003</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45979.005125000003</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45979.005125000003</v>
      </c>
      <c r="H83" s="121"/>
      <c r="I83" s="119" t="str">
        <f>IFERROR(VLOOKUP(D83,DB!A:F,6,0),"")</f>
        <v/>
      </c>
      <c r="J83" s="119" t="str">
        <f>IFERROR(VLOOKUP(D83,DB!A:G,7,0),"")</f>
        <v/>
      </c>
      <c r="K83" s="122"/>
      <c r="L83" s="123" t="str">
        <f>IFERROR(VLOOKUP(D83,DB!A:I,9,0),"")</f>
        <v/>
      </c>
    </row>
  </sheetData>
  <dataValidations count="2">
    <dataValidation allowBlank="1" showInputMessage="1" showErrorMessage="1" sqref="E1" xr:uid="{9E1BC488-8814-4F8A-8DBE-742B3278AB71}"/>
    <dataValidation type="list" allowBlank="1" showInputMessage="1" showErrorMessage="1" sqref="E2:E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2025-11-17T21:08:44Z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