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84" documentId="120_S{2AC9BD13-BADA-5192-A53E-5A8FF88502F6}" xr6:coauthVersionLast="47" xr6:coauthVersionMax="47" xr10:uidLastSave="{AE96A08F-091E-4F6F-8E4E-2753DCE129F1}"/>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alcChain>
</file>

<file path=xl/sharedStrings.xml><?xml version="1.0" encoding="utf-8"?>
<sst xmlns="http://schemas.openxmlformats.org/spreadsheetml/2006/main" count="180309" uniqueCount="39131">
  <si>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</si>
  <si>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</si>
  <si>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</si>
  <si>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</si>
  <si>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</si>
  <si>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</si>
  <si>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</si>
  <si>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</si>
  <si>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</si>
  <si>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</si>
  <si>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</si>
  <si>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</si>
  <si>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</si>
  <si>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</si>
  <si>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</si>
  <si>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</si>
  <si>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</si>
  <si>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</si>
  <si>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</si>
  <si>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</si>
  <si>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</si>
  <si>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</si>
  <si>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</si>
  <si>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</si>
  <si>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</si>
  <si>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</si>
  <si>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</si>
  <si>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</si>
  <si>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</si>
  <si>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</si>
  <si>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</si>
  <si>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</si>
  <si>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</si>
  <si>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</si>
  <si>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</si>
  <si>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</si>
  <si>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</si>
  <si>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</si>
  <si>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</si>
  <si>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</si>
  <si>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</si>
  <si>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</si>
  <si>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</si>
  <si>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</si>
  <si>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</si>
  <si>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</si>
  <si>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</si>
  <si>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</si>
  <si>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</si>
  <si>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</si>
  <si>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</si>
  <si>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</si>
  <si>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</si>
  <si>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</si>
  <si>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</si>
  <si>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</si>
  <si>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</si>
  <si>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</si>
  <si>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</si>
  <si>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</si>
  <si>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</si>
  <si>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</si>
  <si>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</si>
  <si>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</si>
  <si>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</si>
  <si>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</si>
  <si>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</si>
  <si>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</si>
  <si>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</si>
  <si>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</si>
  <si>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</si>
  <si>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</si>
  <si>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</si>
  <si>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</si>
  <si>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</si>
  <si>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</si>
  <si>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</si>
  <si>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</si>
  <si>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</si>
  <si>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</si>
  <si>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</si>
  <si>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</si>
  <si>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</si>
  <si>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</si>
  <si>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</si>
  <si>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</si>
  <si>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</si>
  <si>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</si>
  <si>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</si>
  <si>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</si>
  <si>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</si>
  <si>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</si>
  <si>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</si>
  <si>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</si>
  <si>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</si>
  <si>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</si>
  <si>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</si>
  <si>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</si>
  <si>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</si>
  <si>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</si>
  <si>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</si>
  <si>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</si>
  <si>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</si>
  <si>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</si>
  <si>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</si>
  <si>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</si>
  <si>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</si>
  <si>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</si>
  <si>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</si>
  <si>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</si>
  <si>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</si>
  <si>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</si>
  <si>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</si>
  <si>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</si>
  <si>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</si>
  <si>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</si>
  <si>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</si>
  <si>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</si>
  <si>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</si>
  <si>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</si>
  <si>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</si>
  <si>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</si>
  <si>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</si>
  <si>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</si>
  <si>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</si>
  <si>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</si>
  <si>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</si>
  <si>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</si>
  <si>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</si>
  <si>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</si>
  <si>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</si>
  <si>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</si>
  <si>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</si>
  <si>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</si>
  <si>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</si>
  <si>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</si>
  <si>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</si>
  <si>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</si>
  <si>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</si>
  <si>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</si>
  <si>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</si>
  <si>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</si>
  <si>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</si>
  <si>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</si>
  <si>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</si>
  <si>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</si>
  <si>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</si>
  <si>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</si>
  <si>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</si>
  <si>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</si>
  <si>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</si>
  <si>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</si>
  <si>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</si>
  <si>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</si>
  <si>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</si>
  <si>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</si>
  <si>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</si>
  <si>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</si>
  <si>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</si>
  <si>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</si>
  <si>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</si>
  <si>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</si>
  <si>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</si>
  <si>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</si>
  <si>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</si>
  <si>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</si>
  <si>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</si>
  <si>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</si>
  <si>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</si>
  <si>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</si>
  <si>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</si>
  <si>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</si>
  <si>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</si>
  <si>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</si>
  <si>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</si>
  <si>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</si>
  <si>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</si>
  <si>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</si>
  <si>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</si>
  <si>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</si>
  <si>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</si>
  <si>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</si>
  <si>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</si>
  <si>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</si>
  <si>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</si>
  <si>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</si>
  <si>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</si>
  <si>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</si>
  <si>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</si>
  <si>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</si>
  <si>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</si>
  <si>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</si>
  <si>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</si>
  <si>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</si>
  <si>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</si>
  <si>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</si>
  <si>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</si>
  <si>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</si>
  <si>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</si>
  <si>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</si>
  <si>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</si>
  <si>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</si>
  <si>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</si>
  <si>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</si>
  <si>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</si>
  <si>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</si>
  <si>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</si>
  <si>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</si>
  <si>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</si>
  <si>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</si>
  <si>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</si>
  <si>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</si>
  <si>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</si>
  <si>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</si>
  <si>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</si>
  <si>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</si>
  <si>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</si>
  <si>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</si>
  <si>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</si>
  <si>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</si>
  <si>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</si>
  <si>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</si>
  <si>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</si>
  <si>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</si>
  <si>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</si>
  <si>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</si>
  <si>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</si>
  <si>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</si>
  <si>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</si>
  <si>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</si>
  <si>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</si>
  <si>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</si>
  <si>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</si>
  <si>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</si>
  <si>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</si>
  <si>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</si>
  <si>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</si>
  <si>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</si>
  <si>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</si>
  <si>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</si>
  <si>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</si>
  <si>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</si>
  <si>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</si>
  <si>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</si>
  <si>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</si>
  <si>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</si>
  <si>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</si>
  <si>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</si>
  <si>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</si>
  <si>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</si>
  <si>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</si>
  <si>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</si>
  <si>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</si>
  <si>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</si>
  <si>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</si>
  <si>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</si>
  <si>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</si>
  <si>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</si>
  <si>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</si>
  <si>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</si>
  <si>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</si>
  <si>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</si>
  <si>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</si>
  <si>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</si>
  <si>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</si>
  <si>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</si>
  <si>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</si>
  <si>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</si>
  <si>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</si>
  <si>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</si>
  <si>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</si>
  <si>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</si>
  <si>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</si>
  <si>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</si>
  <si>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</si>
  <si>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</si>
  <si>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</si>
  <si>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</si>
  <si>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</si>
  <si>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</si>
  <si>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</si>
  <si>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</si>
  <si>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</si>
  <si>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</si>
  <si>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</si>
  <si>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</si>
  <si>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</si>
  <si>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</si>
  <si>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</si>
  <si>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</si>
  <si>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</si>
  <si>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</si>
  <si>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</si>
  <si>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</si>
  <si>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</si>
  <si>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</si>
  <si>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</si>
  <si>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</si>
  <si>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</si>
  <si>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</si>
  <si>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</si>
  <si>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</si>
  <si>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</si>
  <si>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</si>
  <si>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</si>
  <si>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</si>
  <si>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</si>
  <si>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</si>
  <si>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</si>
  <si>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</si>
  <si>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</si>
  <si>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</si>
  <si>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</si>
  <si>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</si>
  <si>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</si>
  <si>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</si>
  <si>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</si>
  <si>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</si>
  <si>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</si>
  <si>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</si>
  <si>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</si>
  <si>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</si>
  <si>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</si>
  <si>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</si>
  <si>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</si>
  <si>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</si>
  <si>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</si>
  <si>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</si>
  <si>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</si>
  <si>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</si>
  <si>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</si>
  <si>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</si>
  <si>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</si>
  <si>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</si>
  <si>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</si>
  <si>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</si>
  <si>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</si>
  <si>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</si>
  <si>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</si>
  <si>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</si>
  <si>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</si>
  <si>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</si>
  <si>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</si>
  <si>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</si>
  <si>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</si>
  <si>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</si>
  <si>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</si>
  <si>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</si>
  <si>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</si>
  <si>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</si>
  <si>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</si>
  <si>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</si>
  <si>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</si>
  <si>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</si>
  <si>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</si>
  <si>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</si>
  <si>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</si>
  <si>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</si>
  <si>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</si>
  <si>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</si>
  <si>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</si>
  <si>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</si>
  <si>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</si>
  <si>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</si>
  <si>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</si>
  <si>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</si>
  <si>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</si>
  <si>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</si>
  <si>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</si>
  <si>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</si>
  <si>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</si>
  <si>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</si>
  <si>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</si>
  <si>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</si>
  <si>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</si>
  <si>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</si>
  <si>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</si>
  <si>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</si>
  <si>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</si>
  <si>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</si>
  <si>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</si>
  <si>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</si>
  <si>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</si>
  <si>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</si>
  <si>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</si>
  <si>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</si>
  <si>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</si>
  <si>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</si>
  <si>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</si>
  <si>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</si>
  <si>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</si>
  <si>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</si>
  <si>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</si>
  <si>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</si>
  <si>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</si>
  <si>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</si>
  <si>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</si>
  <si>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</si>
  <si>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</si>
  <si>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</si>
  <si>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</si>
  <si>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</si>
  <si>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</si>
  <si>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</si>
  <si>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</si>
  <si>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</si>
  <si>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</si>
  <si>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</si>
  <si>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</si>
  <si>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</si>
  <si>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</si>
  <si>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</si>
  <si>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</si>
  <si>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</si>
  <si>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</si>
  <si>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</si>
  <si>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</si>
  <si>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</si>
  <si>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</si>
  <si>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</si>
  <si>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</si>
  <si>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</si>
  <si>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</si>
  <si>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</si>
  <si>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</si>
  <si>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</si>
  <si>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</si>
  <si>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</si>
  <si>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</si>
  <si>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</si>
  <si>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</si>
  <si>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</si>
  <si>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</si>
  <si>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</si>
  <si>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</si>
  <si>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</si>
  <si>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</si>
  <si>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</si>
  <si>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</si>
  <si>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</si>
  <si>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</si>
  <si>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</si>
  <si>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</si>
  <si>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</si>
  <si>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</si>
  <si>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</si>
  <si>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</si>
  <si>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</si>
  <si>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</si>
  <si>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</si>
  <si>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</si>
  <si>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</si>
  <si>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</si>
  <si>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</si>
  <si>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</si>
  <si>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</si>
  <si>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</si>
  <si>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</si>
  <si>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</si>
  <si>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</si>
  <si>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</si>
  <si>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</si>
  <si>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</si>
  <si>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</si>
  <si>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</si>
  <si>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</si>
  <si>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</si>
  <si>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</si>
  <si>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</si>
  <si>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</si>
  <si>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</si>
  <si>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</si>
  <si>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</si>
  <si>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</si>
  <si>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</si>
  <si>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</si>
  <si>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</si>
  <si>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</si>
  <si>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</si>
  <si>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</si>
  <si>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</si>
  <si>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</si>
  <si>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</si>
  <si>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</si>
  <si>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</si>
  <si>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</si>
  <si>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</si>
  <si>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</si>
  <si>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</si>
  <si>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</si>
  <si>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</si>
  <si>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</si>
  <si>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</si>
  <si>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</si>
  <si>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</si>
  <si>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</si>
  <si>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</si>
  <si>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</si>
  <si>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</si>
  <si>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</si>
  <si>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</si>
  <si>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</si>
  <si>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</si>
  <si>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</si>
  <si>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</si>
  <si>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</si>
  <si>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</si>
  <si>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</si>
  <si>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</si>
  <si>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</si>
  <si>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</si>
  <si>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</si>
  <si>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</si>
  <si>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</si>
  <si>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</si>
  <si>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</si>
  <si>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</si>
  <si>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</si>
  <si>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</si>
  <si>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</si>
  <si>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</si>
  <si>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</si>
  <si>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</si>
  <si>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</si>
  <si>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</si>
  <si>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</si>
  <si>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</si>
  <si>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</si>
  <si>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</si>
  <si>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</si>
  <si>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</si>
  <si>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</si>
  <si>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</si>
  <si>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</si>
  <si>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</si>
  <si>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</si>
  <si>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</si>
  <si>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</si>
  <si>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</si>
  <si>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</si>
  <si>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</si>
  <si>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</si>
  <si>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</si>
  <si>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</si>
  <si>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</si>
  <si>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</si>
  <si>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</si>
  <si>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</si>
  <si>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</si>
  <si>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</si>
  <si>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</si>
  <si>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</si>
  <si>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</si>
  <si>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</si>
  <si>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</si>
  <si>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</si>
  <si>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</si>
  <si>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</si>
  <si>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</si>
  <si>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</si>
  <si>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</si>
  <si>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</si>
  <si>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</si>
  <si>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</si>
  <si>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</si>
  <si>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</si>
  <si>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</si>
  <si>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</si>
  <si>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</si>
  <si>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</si>
  <si>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</si>
  <si>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</si>
  <si>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</si>
  <si>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</si>
  <si>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</si>
  <si>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</si>
  <si>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</si>
  <si>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</si>
  <si>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</si>
  <si>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</si>
  <si>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</si>
  <si>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</si>
  <si>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</si>
  <si>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</si>
  <si>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</si>
  <si>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</si>
  <si>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</si>
  <si>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</si>
  <si>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</si>
  <si>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</si>
  <si>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</si>
  <si>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</si>
  <si>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</si>
  <si>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</si>
  <si>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</si>
  <si>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</si>
  <si>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</si>
  <si>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</si>
  <si>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</si>
  <si>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</si>
  <si>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</si>
  <si>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</si>
  <si>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</si>
  <si>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</si>
  <si>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</si>
  <si>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</si>
  <si>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</si>
  <si>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</si>
  <si>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</si>
  <si>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</si>
  <si>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</si>
  <si>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</si>
  <si>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</si>
  <si>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</si>
  <si>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</si>
  <si>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</si>
  <si>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</si>
  <si>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</si>
  <si>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</si>
  <si>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</si>
  <si>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</si>
  <si>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</si>
  <si>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</si>
  <si>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</si>
  <si>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</si>
  <si>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</si>
  <si>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</si>
  <si>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</si>
  <si>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</si>
  <si>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</si>
  <si>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</si>
  <si>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</si>
  <si>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</si>
  <si>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</si>
  <si>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</si>
  <si>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</si>
  <si>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</si>
  <si>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</si>
  <si>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</si>
  <si>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</si>
  <si>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</si>
  <si>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</si>
  <si>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</si>
  <si>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</si>
  <si>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</si>
  <si>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</si>
  <si>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</si>
  <si>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</si>
  <si>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</si>
  <si>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</si>
  <si>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</si>
  <si>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</si>
  <si>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</si>
  <si>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</si>
  <si>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</si>
  <si>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</si>
  <si>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</si>
  <si>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</si>
  <si>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</si>
  <si>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</si>
  <si>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</si>
  <si>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</si>
  <si>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</si>
  <si>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</si>
  <si>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</si>
  <si>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</si>
  <si>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</si>
  <si>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</si>
  <si>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</si>
  <si>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</si>
  <si>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</si>
  <si>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</si>
  <si>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</si>
  <si>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</si>
  <si>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</si>
  <si>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</si>
  <si>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</si>
  <si>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</si>
  <si>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</si>
  <si>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</si>
  <si>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</si>
  <si>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</si>
  <si>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</si>
  <si>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</si>
  <si>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</si>
  <si>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</si>
  <si>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</si>
  <si>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</si>
  <si>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</si>
  <si>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</si>
  <si>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</si>
  <si>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</si>
  <si>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</si>
  <si>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</si>
  <si>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</si>
  <si>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</si>
  <si>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</si>
  <si>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</si>
  <si>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</si>
  <si>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</si>
  <si>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</si>
  <si>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</si>
  <si>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</si>
  <si>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</si>
  <si>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</si>
  <si>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</si>
  <si>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</si>
  <si>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</si>
  <si>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</si>
  <si>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</si>
  <si>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</si>
  <si>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</si>
  <si>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</si>
  <si>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</si>
  <si>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</si>
  <si>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</si>
  <si>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</si>
  <si>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</si>
  <si>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</si>
  <si>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</si>
  <si>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</si>
  <si>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</si>
  <si>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</si>
  <si>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</si>
  <si>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</si>
  <si>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</si>
  <si>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</si>
  <si>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</si>
  <si>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</si>
  <si>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</si>
  <si>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</si>
  <si>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</si>
  <si>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</si>
  <si>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</si>
  <si>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</si>
  <si>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</si>
  <si>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</si>
  <si>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</si>
  <si>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</si>
  <si>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</si>
  <si>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</si>
  <si>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</si>
  <si>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</si>
  <si>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</si>
  <si>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</si>
  <si>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</si>
  <si>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</si>
  <si>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</si>
  <si>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</si>
  <si>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</si>
  <si>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</si>
  <si>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</si>
  <si>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</si>
  <si>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</si>
  <si>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</si>
  <si>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</si>
  <si>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</si>
  <si>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</si>
  <si>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</si>
  <si>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</si>
  <si>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</si>
  <si>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</si>
  <si>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</si>
  <si>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</si>
  <si>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</si>
  <si>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</si>
  <si>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</si>
  <si>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</si>
  <si>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</si>
  <si>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</si>
  <si>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</si>
  <si>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</si>
  <si>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</si>
  <si>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</si>
  <si>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</si>
  <si>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</si>
  <si>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</si>
  <si>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</si>
  <si>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</si>
  <si>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</si>
  <si>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</si>
  <si>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</si>
  <si>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</si>
  <si>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</si>
  <si>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</si>
  <si>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</si>
  <si>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</si>
  <si>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</si>
  <si>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</si>
  <si>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</si>
  <si>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</si>
  <si>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</si>
  <si>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</si>
  <si>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</si>
  <si>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</si>
  <si>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</si>
  <si>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</si>
  <si>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</si>
  <si>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</si>
  <si>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</si>
  <si>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</si>
  <si>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</si>
  <si>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</si>
  <si>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</si>
  <si>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</si>
  <si>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</si>
  <si>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</si>
  <si>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</si>
  <si>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</si>
  <si>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</si>
  <si>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</si>
  <si>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</si>
  <si>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</si>
  <si>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</si>
  <si>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</si>
  <si>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</si>
  <si>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</si>
  <si>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</si>
  <si>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</si>
  <si>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</si>
  <si>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</si>
  <si>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</si>
  <si>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</si>
  <si>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</si>
  <si>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</si>
  <si>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</si>
  <si>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</si>
  <si>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</si>
  <si>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</si>
  <si>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</si>
  <si>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</si>
  <si>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</si>
  <si>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</si>
  <si>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</si>
  <si>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</si>
  <si>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</si>
  <si>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</si>
  <si>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</si>
  <si>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</si>
  <si>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</si>
  <si>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</si>
  <si>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</si>
  <si>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</si>
  <si>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</si>
  <si>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</si>
  <si>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</si>
  <si>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</si>
  <si>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</si>
  <si>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</si>
  <si>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</si>
  <si>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</si>
  <si>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</si>
  <si>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</si>
  <si>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</si>
  <si>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</si>
  <si>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</si>
  <si>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</si>
  <si>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</si>
  <si>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</si>
  <si>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</si>
  <si>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</si>
  <si>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</si>
  <si>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</si>
  <si>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</si>
  <si>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</si>
  <si>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</si>
  <si>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</si>
  <si>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</si>
  <si>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</si>
  <si>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</si>
  <si>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</si>
  <si>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</si>
  <si>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</si>
  <si>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</si>
  <si>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</si>
  <si>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</si>
  <si>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</si>
  <si>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</si>
  <si>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</si>
  <si>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</si>
  <si>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</si>
  <si>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</si>
  <si>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</si>
  <si>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</si>
  <si>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</si>
  <si>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</si>
  <si>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</si>
  <si>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</si>
  <si>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</si>
  <si>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</si>
  <si>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</si>
  <si>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</si>
  <si>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</si>
  <si>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</si>
  <si>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</si>
  <si>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</si>
  <si>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</si>
  <si>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</si>
  <si>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</si>
  <si>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</si>
  <si>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</si>
  <si>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</si>
  <si>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</si>
  <si>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</si>
  <si>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</si>
  <si>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</si>
  <si>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</si>
  <si>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</si>
  <si>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</si>
  <si>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</si>
  <si>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</si>
  <si>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</si>
  <si>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</si>
  <si>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</si>
  <si>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</si>
  <si>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</si>
  <si>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</si>
  <si>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</si>
  <si>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</si>
  <si>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</si>
  <si>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</si>
  <si>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</si>
  <si>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</si>
  <si>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</si>
  <si>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</si>
  <si>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</si>
  <si>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</si>
  <si>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</si>
  <si>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</si>
  <si>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</si>
  <si>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</si>
  <si>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</si>
  <si>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</si>
  <si>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</si>
  <si>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</si>
  <si>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</si>
  <si>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</si>
  <si>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</si>
  <si>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</si>
  <si>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</si>
  <si>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</si>
  <si>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</si>
  <si>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</si>
  <si>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</si>
  <si>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</si>
  <si>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</si>
  <si>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</si>
  <si>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</si>
  <si>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</si>
  <si>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</si>
  <si>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</si>
  <si>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</si>
  <si>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</si>
  <si>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</si>
  <si>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</si>
  <si>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</si>
  <si>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</si>
  <si>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</si>
  <si>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</si>
  <si>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</si>
  <si>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</si>
  <si>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</si>
  <si>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</si>
  <si>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</si>
  <si>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</si>
  <si>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</si>
  <si>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</si>
  <si>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</si>
  <si>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</si>
  <si>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</si>
  <si>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</si>
  <si>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</si>
  <si>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</si>
  <si>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</si>
  <si>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</si>
  <si>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</si>
  <si>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</si>
  <si>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</si>
  <si>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</si>
  <si>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</si>
  <si>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</si>
  <si>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</si>
  <si>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</si>
  <si>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</si>
  <si>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</si>
  <si>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</si>
  <si>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</si>
  <si>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</si>
  <si>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</si>
  <si>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</si>
  <si>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</si>
  <si>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</si>
  <si>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</si>
  <si>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</si>
  <si>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</si>
  <si>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</si>
  <si>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</si>
  <si>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</si>
  <si>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</si>
  <si>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</si>
  <si>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</si>
  <si>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</si>
  <si>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</si>
  <si>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</si>
  <si>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</si>
  <si>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</si>
  <si>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</si>
  <si>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</si>
  <si>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</si>
  <si>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</si>
  <si>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</si>
  <si>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</si>
  <si>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</si>
  <si>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</si>
  <si>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</si>
  <si>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</si>
  <si>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</si>
  <si>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</si>
  <si>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</si>
  <si>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</si>
  <si>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</si>
  <si>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</si>
  <si>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</si>
  <si>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</si>
  <si>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</si>
  <si>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</si>
  <si>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</si>
  <si>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</si>
  <si>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</si>
  <si>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</si>
  <si>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</si>
  <si>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</si>
  <si>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</si>
  <si>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</si>
  <si>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</si>
  <si>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</si>
  <si>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</si>
  <si>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</si>
  <si>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</si>
  <si>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</si>
  <si>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</si>
  <si>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</si>
  <si>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</si>
  <si>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</si>
  <si>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</si>
  <si>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</si>
  <si>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</si>
  <si>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</si>
  <si>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</si>
  <si>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</si>
  <si>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</si>
  <si>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</si>
  <si>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</si>
  <si>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</si>
  <si>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</si>
  <si>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</si>
  <si>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</si>
  <si>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</si>
  <si>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</si>
  <si>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</si>
  <si>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</si>
  <si>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</si>
  <si>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</si>
  <si>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</si>
  <si>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</si>
  <si>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</si>
  <si>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</si>
  <si>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</si>
  <si>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</si>
  <si>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</si>
  <si>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</si>
  <si>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</si>
  <si>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</si>
  <si>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</si>
  <si>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</si>
  <si>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</si>
  <si>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</si>
  <si>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</si>
  <si>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</si>
  <si>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</si>
  <si>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</si>
  <si>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</si>
  <si>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</si>
  <si>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</si>
  <si>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</si>
  <si>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</si>
  <si>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</si>
  <si>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</si>
  <si>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</si>
  <si>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</si>
  <si>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</si>
  <si>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</si>
  <si>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</si>
  <si>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</si>
  <si>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</si>
  <si>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</si>
  <si>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</si>
  <si>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</si>
  <si>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</si>
  <si>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</si>
  <si>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</si>
  <si>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</si>
  <si>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</si>
  <si>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</si>
  <si>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</si>
  <si>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</si>
  <si>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</si>
  <si>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</si>
  <si>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</si>
  <si>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</si>
  <si>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</si>
  <si>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</si>
  <si>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</si>
  <si>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</si>
  <si>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</si>
  <si>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</si>
  <si>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</si>
  <si>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</si>
  <si>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</si>
  <si>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</si>
  <si>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</si>
  <si>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</si>
  <si>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</si>
  <si>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</si>
  <si>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</si>
  <si>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</si>
  <si>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</si>
  <si>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</si>
  <si>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</si>
  <si>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</si>
  <si>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</si>
  <si>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</si>
  <si>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</si>
  <si>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</si>
  <si>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</si>
  <si>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</si>
  <si>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</si>
  <si>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</si>
  <si>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</si>
  <si>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</si>
  <si>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</si>
  <si>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</si>
  <si>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</si>
  <si>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</si>
  <si>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</si>
  <si>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</si>
  <si>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</si>
  <si>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</si>
  <si>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</si>
  <si>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</si>
  <si>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</si>
  <si>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</si>
  <si>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</si>
  <si>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</si>
  <si>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</si>
  <si>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</si>
  <si>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</si>
  <si>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</si>
  <si>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</si>
  <si>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</si>
  <si>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</si>
  <si>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</si>
  <si>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</si>
  <si>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</si>
  <si>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</si>
  <si>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</si>
  <si>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</si>
  <si>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</si>
  <si>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</si>
  <si>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</si>
  <si>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</si>
  <si>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</si>
  <si>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</si>
  <si>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</si>
  <si>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</si>
  <si>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</si>
  <si>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</si>
  <si>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</si>
  <si>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</si>
  <si>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</si>
  <si>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</si>
  <si>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</si>
  <si>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</si>
  <si>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</si>
  <si>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</si>
  <si>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</si>
  <si>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</si>
  <si>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</si>
  <si>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</si>
  <si>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</si>
  <si>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</si>
  <si>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</si>
  <si>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</si>
  <si>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</si>
  <si>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</si>
  <si>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</si>
  <si>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</si>
  <si>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</si>
  <si>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</si>
  <si>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</si>
  <si>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</si>
  <si>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</si>
  <si>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</si>
  <si>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</si>
  <si>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</si>
  <si>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</si>
  <si>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</si>
  <si>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</si>
  <si>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</si>
  <si>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</si>
  <si>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</si>
  <si>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</si>
  <si>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</si>
  <si>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</si>
  <si>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</si>
  <si>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</si>
  <si>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</si>
  <si>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</si>
  <si>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</si>
  <si>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</si>
  <si>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</si>
  <si>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</si>
  <si>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</si>
  <si>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</si>
  <si>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</si>
  <si>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</si>
  <si>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</si>
  <si>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</si>
  <si>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</si>
  <si>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</si>
  <si>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</si>
  <si>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</si>
  <si>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</si>
  <si>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</si>
  <si>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</si>
  <si>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</si>
  <si>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</si>
  <si>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</si>
  <si>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</si>
  <si>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</si>
  <si>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</si>
  <si>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</si>
  <si>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</si>
  <si>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</si>
  <si>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</si>
  <si>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</si>
  <si>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</si>
  <si>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</si>
  <si>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</si>
  <si>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</si>
  <si>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</si>
  <si>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</si>
  <si>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</si>
  <si>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</si>
  <si>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</si>
  <si>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</si>
  <si>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</si>
  <si>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</si>
  <si>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</si>
  <si>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</si>
  <si>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</si>
  <si>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</si>
  <si>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</si>
  <si>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</si>
  <si>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</si>
  <si>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</si>
  <si>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</si>
  <si>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</si>
  <si>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</si>
  <si>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</si>
  <si>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</si>
  <si>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</si>
  <si>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</si>
  <si>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</si>
  <si>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</si>
  <si>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</si>
  <si>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</si>
  <si>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</si>
  <si>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</si>
  <si>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</si>
  <si>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</si>
  <si>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</si>
  <si>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</si>
  <si>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</si>
  <si>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</si>
  <si>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</si>
  <si>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</si>
  <si>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</si>
  <si>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</si>
  <si>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</si>
  <si>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</si>
  <si>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</si>
  <si>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</si>
  <si>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</si>
  <si>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</si>
  <si>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</si>
  <si>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</si>
  <si>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</si>
  <si>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</si>
  <si>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</si>
  <si>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</si>
  <si>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</si>
  <si>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</si>
  <si>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</si>
  <si>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</si>
  <si>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</si>
  <si>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</si>
  <si>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</si>
  <si>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</si>
  <si>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</si>
  <si>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</si>
  <si>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</si>
  <si>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</si>
  <si>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</si>
  <si>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</si>
  <si>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</si>
  <si>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</si>
  <si>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</si>
  <si>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</si>
  <si>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</si>
  <si>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</si>
  <si>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</si>
  <si>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</si>
  <si>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</si>
  <si>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</si>
  <si>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</si>
  <si>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</si>
  <si>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</si>
  <si>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</si>
  <si>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</si>
  <si>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</si>
  <si>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</si>
  <si>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</si>
  <si>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</si>
  <si>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</si>
  <si>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</si>
  <si>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</si>
  <si>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</si>
  <si>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</si>
  <si>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</si>
  <si>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</si>
  <si>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</si>
  <si>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</si>
  <si>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</si>
  <si>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</si>
  <si>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</si>
  <si>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</si>
  <si>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</si>
  <si>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</si>
  <si>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</si>
  <si>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</si>
  <si>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</si>
  <si>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</si>
  <si>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</si>
  <si>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</si>
  <si>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</si>
  <si>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</si>
  <si>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</si>
  <si>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</si>
  <si>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</si>
  <si>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</si>
  <si>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</si>
  <si>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</si>
  <si>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</si>
  <si>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</si>
  <si>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</si>
  <si>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</si>
  <si>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</si>
  <si>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</si>
  <si>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</si>
  <si>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</si>
  <si>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</si>
  <si>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</si>
  <si>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</si>
  <si>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</si>
  <si>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</si>
  <si>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</si>
  <si>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</si>
  <si>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</si>
  <si>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</si>
  <si>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</si>
  <si>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</si>
  <si>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</si>
  <si>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</si>
  <si>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</si>
  <si>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</si>
  <si>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</si>
  <si>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</si>
  <si>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</si>
  <si>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</si>
  <si>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</si>
  <si>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</si>
  <si>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</si>
  <si>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</si>
  <si>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</si>
  <si>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</si>
  <si>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</si>
  <si>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</si>
  <si>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</si>
  <si>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</si>
  <si>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</si>
  <si>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</si>
  <si>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</si>
  <si>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</si>
  <si>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</si>
  <si>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</si>
  <si>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</si>
  <si>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</si>
  <si>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</si>
  <si>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</si>
  <si>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</si>
  <si>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</si>
  <si>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</si>
  <si>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</si>
  <si>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</si>
  <si>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</si>
  <si>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</si>
  <si>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</si>
  <si>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</si>
  <si>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</si>
  <si>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</si>
  <si>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</si>
  <si>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</si>
  <si>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</si>
  <si>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</si>
  <si>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</si>
  <si>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</si>
  <si>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</si>
  <si>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</si>
  <si>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</si>
  <si>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</si>
  <si>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</si>
  <si>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</si>
  <si>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</si>
  <si>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</si>
  <si>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</si>
  <si>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</si>
  <si>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</si>
  <si>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</si>
  <si>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</si>
  <si>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</si>
  <si>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</si>
  <si>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</si>
  <si>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</si>
  <si>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</si>
  <si>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</si>
  <si>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</si>
  <si>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</si>
  <si>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</si>
  <si>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</si>
  <si>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</si>
  <si>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</si>
  <si>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</si>
  <si>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</si>
  <si>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</si>
  <si>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</si>
  <si>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</si>
  <si>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</si>
  <si>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</si>
  <si>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</si>
  <si>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</si>
  <si>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</si>
  <si>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</si>
  <si>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</si>
  <si>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</si>
  <si>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</si>
  <si>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</si>
  <si>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</si>
  <si>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</si>
  <si>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</si>
  <si>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</si>
  <si>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</si>
  <si>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</si>
  <si>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</si>
  <si>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</si>
  <si>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</si>
  <si>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</si>
  <si>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</si>
  <si>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</si>
  <si>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</si>
  <si>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</si>
  <si>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</si>
  <si>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</si>
  <si>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</si>
  <si>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</si>
  <si>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</si>
  <si>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</si>
  <si>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</si>
  <si>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</si>
  <si>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</si>
  <si>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</si>
  <si>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</si>
  <si>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</si>
  <si>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</si>
  <si>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</si>
  <si>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</si>
  <si>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</si>
  <si>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</si>
  <si>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</si>
  <si>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</si>
  <si>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</si>
  <si>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</si>
  <si>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</si>
  <si>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</si>
  <si>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</si>
  <si>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</si>
  <si>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</si>
  <si>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</si>
  <si>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</si>
  <si>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</si>
  <si>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</si>
  <si>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</si>
  <si>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</si>
  <si>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</si>
  <si>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</si>
  <si>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</si>
  <si>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</si>
  <si>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</si>
  <si>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</si>
  <si>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</si>
  <si>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</si>
  <si>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</si>
  <si>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</si>
  <si>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</si>
  <si>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</si>
  <si>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</si>
  <si>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</si>
  <si>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</si>
  <si>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</si>
  <si>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</si>
  <si>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</si>
  <si>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</si>
  <si>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</si>
  <si>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</si>
  <si>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</si>
  <si>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</si>
  <si>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</si>
  <si>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</si>
  <si>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</si>
  <si>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</si>
  <si>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</si>
  <si>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</si>
  <si>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</si>
  <si>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</si>
  <si>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</si>
  <si>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</si>
  <si>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</si>
  <si>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</si>
  <si>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</si>
  <si>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</si>
  <si>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</si>
  <si>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</si>
  <si>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</si>
  <si>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</si>
  <si>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</si>
  <si>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</si>
  <si>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</si>
  <si>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</si>
  <si>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</si>
  <si>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</si>
  <si>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</si>
  <si>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</si>
  <si>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</si>
  <si>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</si>
  <si>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</si>
  <si>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</si>
  <si>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</si>
  <si>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</si>
  <si>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</si>
  <si>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</si>
  <si>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</si>
  <si>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</si>
  <si>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</si>
  <si>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</si>
  <si>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</si>
  <si>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</si>
  <si>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</si>
  <si>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</si>
  <si>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</si>
  <si>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</si>
  <si>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</si>
  <si>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</si>
  <si>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</si>
  <si>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</si>
  <si>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</si>
  <si>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</si>
  <si>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</si>
  <si>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</si>
  <si>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</si>
  <si>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</si>
  <si>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</si>
  <si>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</si>
  <si>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</si>
  <si>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</si>
  <si>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</si>
  <si>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</si>
  <si>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</si>
  <si>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</si>
  <si>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</si>
  <si>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</si>
  <si>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</si>
  <si>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</si>
  <si>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</si>
  <si>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</si>
  <si>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</si>
  <si>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</si>
  <si>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</si>
  <si>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</si>
  <si>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</si>
  <si>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</si>
  <si>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</si>
  <si>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</si>
  <si>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</si>
  <si>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</si>
  <si>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</si>
  <si>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</si>
  <si>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</si>
  <si>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</si>
  <si>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</si>
  <si>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</si>
  <si>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</si>
  <si>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</si>
  <si>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</si>
  <si>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</si>
  <si>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</si>
  <si>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</si>
  <si>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</si>
  <si>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</si>
  <si>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</si>
  <si>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</si>
  <si>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</si>
  <si>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</si>
  <si>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</si>
  <si>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</si>
  <si>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</si>
  <si>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</si>
  <si>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</si>
  <si>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</si>
  <si>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</si>
  <si>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</si>
  <si>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</si>
  <si>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</si>
  <si>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</si>
  <si>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</si>
  <si>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</si>
  <si>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</si>
  <si>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</si>
  <si>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</si>
  <si>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</si>
  <si>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</si>
  <si>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</si>
  <si>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</si>
  <si>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</si>
  <si>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</si>
  <si>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</si>
  <si>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</si>
  <si>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</si>
  <si>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</si>
  <si>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</si>
  <si>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</si>
  <si>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</si>
  <si>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</si>
  <si>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</si>
  <si>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</si>
  <si>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</si>
  <si>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</si>
  <si>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</si>
  <si>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</si>
  <si>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</si>
  <si>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</si>
  <si>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</si>
  <si>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</si>
  <si>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</si>
  <si>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</si>
  <si>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</si>
  <si>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</si>
  <si>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</si>
  <si>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</si>
  <si>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</si>
  <si>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</si>
  <si>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</si>
  <si>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</si>
  <si>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</si>
  <si>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</si>
  <si>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</si>
  <si>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</si>
  <si>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</si>
  <si>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</si>
  <si>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</si>
  <si>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</si>
  <si>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</si>
  <si>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</si>
  <si>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</si>
  <si>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</si>
  <si>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</si>
  <si>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</si>
  <si>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</si>
  <si>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</si>
  <si>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</si>
  <si>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</si>
  <si>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</si>
  <si>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</si>
  <si>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</si>
  <si>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</si>
  <si>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</si>
  <si>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</si>
  <si>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</si>
  <si>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</si>
  <si>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</si>
  <si>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</si>
  <si>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</si>
  <si>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</si>
  <si>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</si>
  <si>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</si>
  <si>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</si>
  <si>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</si>
  <si>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</si>
  <si>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</si>
  <si>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</si>
  <si>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</si>
  <si>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</si>
  <si>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</si>
  <si>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</si>
  <si>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</si>
  <si>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</si>
  <si>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</si>
  <si>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</si>
  <si>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</si>
  <si>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</si>
  <si>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</si>
  <si>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</si>
  <si>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</si>
  <si>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</si>
  <si>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</si>
  <si>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</si>
  <si>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</si>
  <si>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</si>
  <si>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</si>
  <si>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</si>
  <si>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</si>
  <si>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</si>
  <si>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</si>
  <si>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</si>
  <si>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</si>
  <si>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</si>
  <si>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</si>
  <si>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</si>
  <si>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</si>
  <si>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</si>
  <si>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</si>
  <si>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</si>
  <si>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</si>
  <si>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</si>
  <si>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</si>
  <si>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</si>
  <si>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</si>
  <si>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</si>
  <si>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</si>
  <si>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</si>
  <si>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</si>
  <si>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</si>
  <si>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</si>
  <si>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</si>
  <si>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</si>
  <si>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</si>
  <si>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</si>
  <si>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</si>
  <si>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</si>
  <si>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</si>
  <si>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</si>
  <si>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</si>
  <si>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</si>
  <si>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</si>
  <si>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</si>
  <si>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</si>
  <si>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</si>
  <si>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</si>
  <si>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</si>
  <si>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</si>
  <si>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</si>
  <si>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</si>
  <si>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</si>
  <si>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</si>
  <si>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</si>
  <si>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</si>
  <si>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</si>
  <si>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</si>
  <si>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</si>
  <si>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</si>
  <si>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</si>
  <si>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</si>
  <si>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</si>
  <si>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</si>
  <si>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</si>
  <si>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</si>
  <si>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</si>
  <si>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</si>
  <si>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</si>
  <si>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</si>
  <si>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</si>
  <si>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</si>
  <si>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</si>
  <si>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</si>
  <si>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</si>
  <si>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</si>
  <si>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</si>
  <si>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</si>
  <si>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</si>
  <si>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</si>
  <si>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</si>
  <si>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</si>
  <si>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</si>
  <si>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</si>
  <si>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</si>
  <si>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</si>
  <si>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</si>
  <si>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</si>
  <si>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</si>
  <si>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</si>
  <si>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</si>
  <si>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</si>
  <si>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</si>
  <si>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</si>
  <si>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</si>
  <si>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</si>
  <si>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</si>
  <si>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</si>
  <si>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</si>
  <si>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</si>
  <si>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</si>
  <si>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</si>
  <si>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</si>
  <si>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</si>
  <si>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</si>
  <si>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</si>
  <si>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</si>
  <si>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</si>
  <si>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</si>
  <si>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</si>
  <si>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</si>
  <si>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</si>
  <si>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</si>
  <si>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</si>
  <si>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</si>
  <si>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</si>
  <si>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</si>
  <si>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</si>
  <si>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</si>
  <si>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</si>
  <si>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</si>
  <si>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</si>
  <si>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</si>
  <si>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</si>
  <si>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</si>
  <si>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</si>
  <si>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</si>
  <si>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</si>
  <si>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</si>
  <si>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</si>
  <si>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</si>
  <si>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</si>
  <si>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</si>
  <si>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</si>
  <si>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</si>
  <si>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</si>
  <si>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</si>
  <si>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</si>
  <si>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</si>
  <si>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</si>
  <si>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</si>
  <si>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</si>
  <si>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</si>
  <si>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</si>
  <si>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</si>
  <si>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</si>
  <si>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</si>
  <si>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</si>
  <si>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</si>
  <si>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</si>
  <si>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</si>
  <si>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</si>
  <si>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</si>
  <si>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</si>
  <si>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</si>
  <si>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</si>
  <si>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</si>
  <si>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</si>
  <si>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</si>
  <si>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</si>
  <si>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</si>
  <si>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</si>
  <si>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</si>
  <si>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</si>
  <si>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</si>
  <si>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</si>
  <si>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</si>
  <si>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</si>
  <si>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</si>
  <si>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</si>
  <si>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</si>
  <si>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</si>
  <si>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</si>
  <si>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</si>
  <si>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</si>
  <si>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</si>
  <si>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</si>
  <si>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</si>
  <si>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</si>
  <si>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</si>
  <si>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</si>
  <si>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</si>
  <si>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</si>
  <si>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</si>
  <si>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</si>
  <si>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</si>
  <si>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</si>
  <si>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</si>
  <si>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</si>
  <si>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</si>
  <si>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</si>
  <si>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</si>
  <si>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</si>
  <si>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</si>
  <si>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</si>
  <si>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</si>
  <si>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</si>
  <si>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</si>
  <si>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</si>
  <si>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</si>
  <si>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</si>
  <si>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</si>
  <si>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</si>
  <si>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</si>
  <si>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</si>
  <si>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</si>
  <si>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</si>
  <si>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</si>
  <si>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</si>
  <si>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</si>
  <si>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</si>
  <si>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</si>
  <si>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</si>
  <si>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</si>
  <si>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</si>
  <si>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</si>
  <si>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</si>
  <si>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</si>
  <si>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</si>
  <si>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</si>
  <si>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</si>
  <si>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</si>
  <si>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</si>
  <si>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</si>
  <si>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</si>
  <si>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</si>
  <si>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</si>
  <si>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</si>
  <si>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</si>
  <si>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</si>
  <si>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</si>
  <si>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</si>
  <si>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</si>
  <si>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</si>
  <si>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</si>
  <si>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</si>
  <si>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</si>
  <si>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</si>
  <si>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</si>
  <si>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</si>
  <si>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</si>
  <si>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</si>
  <si>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</si>
  <si>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</si>
  <si>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</si>
  <si>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</si>
  <si>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</si>
  <si>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</si>
  <si>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</si>
  <si>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</si>
  <si>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</si>
  <si>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</si>
  <si>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</si>
  <si>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</si>
  <si>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</si>
  <si>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</si>
  <si>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</si>
  <si>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</si>
  <si>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</si>
  <si>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</si>
  <si>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</si>
  <si>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</si>
  <si>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</si>
  <si>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</si>
  <si>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</si>
  <si>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</si>
  <si>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</si>
  <si>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</si>
  <si>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</si>
  <si>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</si>
  <si>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</si>
  <si>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</si>
  <si>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</si>
  <si>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</si>
  <si>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</si>
  <si>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</si>
  <si>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</si>
  <si>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</si>
  <si>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</si>
  <si>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</si>
  <si>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</si>
  <si>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</si>
  <si>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</si>
  <si>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</si>
  <si>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</si>
  <si>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</si>
  <si>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</si>
  <si>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</si>
  <si>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</si>
  <si>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</si>
  <si>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</si>
  <si>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</si>
  <si>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</si>
  <si>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</si>
  <si>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</si>
  <si>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</si>
  <si>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</si>
  <si>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</si>
  <si>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</si>
  <si>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</si>
  <si>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</si>
  <si>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</si>
  <si>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</si>
  <si>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</si>
  <si>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</si>
  <si>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</si>
  <si>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</si>
  <si>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</si>
  <si>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</si>
  <si>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</si>
  <si>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</si>
  <si>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</si>
  <si>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</si>
  <si>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</si>
  <si>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</si>
  <si>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</si>
  <si>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</si>
  <si>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</si>
  <si>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</si>
  <si>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</si>
  <si>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</si>
  <si>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</si>
  <si>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</si>
  <si>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</si>
  <si>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</si>
  <si>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</si>
  <si>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</si>
  <si>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</si>
  <si>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</si>
  <si>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</si>
  <si>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</si>
  <si>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</si>
  <si>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</si>
  <si>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</si>
  <si>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</si>
  <si>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</si>
  <si>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</si>
  <si>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</si>
  <si>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</si>
  <si>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</si>
  <si>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</si>
  <si>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</si>
  <si>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</si>
  <si>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</si>
  <si>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</si>
  <si>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</si>
  <si>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</si>
  <si>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</si>
  <si>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</si>
  <si>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</si>
  <si>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</si>
  <si>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</si>
  <si>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</si>
  <si>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</si>
  <si>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</si>
  <si>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</si>
  <si>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</si>
  <si>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</si>
  <si>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</si>
  <si>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</si>
  <si>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</si>
  <si>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</si>
  <si>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</si>
  <si>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</si>
  <si>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</si>
  <si>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</si>
  <si>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</si>
  <si>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</si>
  <si>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</si>
  <si>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</si>
  <si>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</si>
  <si>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</si>
  <si>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</si>
  <si>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</si>
  <si>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</si>
  <si>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</si>
  <si>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</si>
  <si>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</si>
  <si>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</si>
  <si>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</si>
  <si>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</si>
  <si>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</si>
  <si>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</si>
  <si>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</si>
  <si>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</si>
  <si>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</si>
  <si>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</si>
  <si>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</si>
  <si>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</si>
  <si>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</si>
  <si>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</si>
  <si>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</si>
  <si>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</si>
  <si>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</si>
  <si>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</si>
  <si>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</si>
  <si>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</si>
  <si>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</si>
  <si>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</si>
  <si>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</si>
  <si>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</si>
  <si>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</si>
  <si>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</si>
  <si>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</si>
  <si>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</si>
  <si>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</si>
  <si>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</si>
  <si>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</si>
  <si>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</si>
  <si>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</si>
  <si>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</si>
  <si>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</si>
  <si>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</si>
  <si>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</si>
  <si>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</si>
  <si>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</si>
  <si>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</si>
  <si>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</si>
  <si>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</si>
  <si>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</si>
  <si>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</si>
  <si>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</si>
  <si>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</si>
  <si>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</si>
  <si>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</si>
  <si>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</si>
  <si>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</si>
  <si>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</si>
  <si>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</si>
  <si>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</si>
  <si>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</si>
  <si>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</si>
  <si>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</si>
  <si>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</si>
  <si>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</si>
  <si>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</si>
  <si>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</si>
  <si>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</si>
  <si>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</si>
  <si>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</si>
  <si>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</si>
  <si>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</si>
  <si>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</si>
  <si>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</si>
  <si>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</si>
  <si>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</si>
  <si>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</si>
  <si>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</si>
  <si>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</si>
  <si>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</si>
  <si>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</si>
  <si>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</si>
  <si>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</si>
  <si>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</si>
  <si>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</si>
  <si>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</si>
  <si>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</si>
  <si>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</si>
  <si>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</si>
  <si>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</si>
  <si>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</si>
  <si>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</si>
  <si>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</si>
  <si>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</si>
  <si>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</si>
  <si>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</si>
  <si>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</si>
  <si>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</si>
  <si>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</si>
  <si>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</si>
  <si>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</si>
  <si>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</si>
  <si>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</si>
  <si>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</si>
  <si>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</si>
  <si>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</si>
  <si>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</si>
  <si>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</si>
  <si>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</si>
  <si>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</si>
  <si>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</si>
  <si>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</si>
  <si>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</si>
  <si>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</si>
  <si>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</si>
  <si>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</si>
  <si>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</si>
  <si>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</si>
  <si>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</si>
  <si>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</si>
  <si>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</si>
  <si>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</si>
  <si>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</si>
  <si>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</si>
  <si>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</si>
  <si>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</si>
  <si>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</si>
  <si>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</si>
  <si>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</si>
  <si>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</si>
  <si>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</si>
  <si>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</si>
  <si>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</si>
  <si>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</si>
  <si>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</si>
  <si>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</si>
  <si>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</si>
  <si>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</si>
  <si>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</si>
  <si>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</si>
  <si>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</si>
  <si>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</si>
  <si>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</si>
  <si>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</si>
  <si>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</si>
  <si>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</si>
  <si>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</si>
  <si>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</si>
  <si>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</si>
  <si>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</si>
  <si>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</si>
  <si>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</si>
  <si>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</si>
  <si>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</si>
  <si>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</si>
  <si>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</si>
  <si>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</si>
  <si>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</si>
  <si>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</si>
  <si>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</si>
  <si>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</si>
  <si>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</si>
  <si>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</si>
  <si>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</si>
  <si>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</si>
  <si>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</si>
  <si>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</si>
  <si>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</si>
  <si>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</si>
  <si>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</si>
  <si>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</si>
  <si>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</si>
  <si>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</si>
  <si>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</si>
  <si>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</si>
  <si>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</si>
  <si>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</si>
  <si>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</si>
  <si>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</si>
  <si>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</si>
  <si>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</si>
  <si>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</si>
  <si>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</si>
  <si>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</si>
  <si>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</si>
  <si>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</si>
  <si>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</si>
  <si>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</si>
  <si>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</si>
  <si>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</si>
  <si>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</si>
  <si>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</si>
  <si>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</si>
  <si>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</si>
  <si>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</si>
  <si>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</si>
  <si>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</si>
  <si>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</si>
  <si>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</si>
  <si>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</si>
  <si>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</si>
  <si>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</si>
  <si>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</si>
  <si>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</si>
  <si>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</si>
  <si>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</si>
  <si>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</si>
  <si>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</si>
  <si>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</si>
  <si>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</si>
  <si>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</si>
  <si>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</si>
  <si>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</si>
  <si>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</si>
  <si>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</si>
  <si>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</si>
  <si>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</si>
  <si>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</si>
  <si>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</si>
  <si>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</si>
  <si>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</si>
  <si>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</si>
  <si>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</si>
  <si>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</si>
  <si>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</si>
  <si>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</si>
  <si>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</si>
  <si>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</si>
  <si>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</si>
  <si>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</si>
  <si>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</si>
  <si>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</si>
  <si>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</si>
  <si>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</si>
  <si>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</si>
  <si>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</si>
  <si>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</si>
  <si>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</si>
  <si>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</si>
  <si>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</si>
  <si>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</si>
  <si>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</si>
  <si>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</si>
  <si>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</si>
  <si>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</si>
  <si>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</si>
  <si>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</si>
  <si>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</si>
  <si>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</si>
  <si>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</si>
  <si>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</si>
  <si>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</si>
  <si>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</si>
  <si>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</si>
  <si>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</si>
  <si>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</si>
  <si>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</si>
  <si>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</si>
  <si>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</si>
  <si>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</si>
  <si>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</si>
  <si>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</si>
  <si>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</si>
  <si>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</si>
  <si>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</si>
  <si>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</si>
  <si>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</si>
  <si>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</si>
  <si>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</si>
  <si>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</si>
  <si>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</si>
  <si>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</si>
  <si>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</si>
  <si>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</si>
  <si>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</si>
  <si>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</si>
  <si>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</si>
  <si>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</si>
  <si>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</si>
  <si>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</si>
  <si>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</si>
  <si>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</si>
  <si>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</si>
  <si>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</si>
  <si>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</si>
  <si>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</si>
  <si>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</si>
  <si>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</si>
  <si>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</si>
  <si>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</si>
  <si>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</si>
  <si>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</si>
  <si>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</si>
  <si>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</si>
  <si>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</si>
  <si>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</si>
  <si>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</si>
  <si>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</si>
  <si>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</si>
  <si>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</si>
  <si>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</si>
  <si>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</si>
  <si>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</si>
  <si>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</si>
  <si>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</si>
  <si>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</si>
  <si>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</si>
  <si>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</si>
  <si>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</si>
  <si>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</si>
  <si>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</si>
  <si>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</si>
  <si>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</si>
  <si>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</si>
  <si>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</si>
  <si>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</si>
  <si>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</si>
  <si>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</si>
  <si>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</si>
  <si>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</si>
  <si>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</si>
  <si>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</si>
  <si>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</si>
  <si>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</si>
  <si>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</si>
  <si>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</si>
  <si>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</si>
  <si>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</si>
  <si>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</si>
  <si>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</si>
  <si>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</si>
  <si>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</si>
  <si>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</si>
  <si>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</si>
  <si>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</si>
  <si>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</si>
  <si>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</si>
  <si>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</si>
  <si>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</si>
  <si>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</si>
  <si>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</si>
  <si>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</si>
  <si>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</si>
  <si>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</si>
  <si>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</si>
  <si>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</si>
  <si>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</si>
  <si>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</si>
  <si>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</si>
  <si>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</si>
  <si>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</si>
  <si>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</si>
  <si>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</si>
  <si>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</si>
  <si>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</si>
  <si>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</si>
  <si>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</si>
  <si>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</si>
  <si>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</si>
  <si>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</si>
  <si>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</si>
  <si>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</si>
  <si>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</si>
  <si>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</si>
  <si>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</si>
  <si>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</si>
  <si>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</si>
  <si>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</si>
  <si>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</si>
  <si>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</si>
  <si>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</si>
  <si>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</si>
  <si>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</si>
  <si>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</si>
  <si>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</si>
  <si>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</si>
  <si>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</si>
  <si>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</si>
  <si>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</si>
  <si>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</si>
  <si>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</si>
  <si>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</si>
  <si>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</si>
  <si>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</si>
  <si>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</si>
  <si>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</si>
  <si>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</si>
  <si>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</si>
  <si>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</si>
  <si>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</si>
  <si>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</si>
  <si>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</si>
  <si>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</si>
  <si>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</si>
  <si>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</si>
  <si>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</si>
  <si>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</si>
  <si>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</si>
  <si>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</si>
  <si>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</si>
  <si>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</si>
  <si>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</si>
  <si>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</si>
  <si>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</si>
  <si>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</si>
  <si>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</si>
  <si>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</si>
  <si>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</si>
  <si>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</si>
  <si>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</si>
  <si>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</si>
  <si>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</si>
  <si>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</si>
  <si>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</si>
  <si>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</si>
  <si>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</si>
  <si>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</si>
  <si>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</si>
  <si>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</si>
  <si>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</si>
  <si>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</si>
  <si>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</si>
  <si>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</si>
  <si>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</si>
  <si>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</si>
  <si>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</si>
  <si>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</si>
  <si>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</si>
  <si>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</si>
  <si>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</si>
  <si>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</si>
  <si>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</si>
  <si>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</si>
  <si>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</si>
  <si>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</si>
  <si>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</si>
  <si>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</si>
  <si>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</si>
  <si>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</si>
  <si>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</si>
  <si>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</si>
  <si>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</si>
  <si>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</si>
  <si>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</si>
  <si>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</si>
  <si>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</si>
  <si>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</si>
  <si>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</si>
  <si>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</si>
  <si>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</si>
  <si>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</si>
  <si>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</si>
  <si>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</si>
  <si>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</si>
  <si>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</si>
  <si>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</si>
  <si>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</si>
  <si>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</si>
  <si>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</si>
  <si>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</si>
  <si>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</si>
  <si>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</si>
  <si>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</si>
  <si>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</si>
  <si>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</si>
  <si>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</si>
  <si>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</si>
  <si>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</si>
  <si>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</si>
  <si>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</si>
  <si>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</si>
  <si>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</si>
  <si>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</si>
  <si>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</si>
  <si>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</si>
  <si>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</si>
  <si>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</si>
  <si>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</si>
  <si>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</si>
  <si>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</si>
  <si>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</si>
  <si>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</si>
  <si>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</si>
  <si>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</si>
  <si>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</si>
  <si>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</si>
  <si>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</si>
  <si>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</si>
  <si>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</si>
  <si>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</si>
  <si>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</si>
  <si>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</si>
  <si>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</si>
  <si>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</si>
  <si>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</si>
  <si>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</si>
  <si>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</si>
  <si>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</si>
  <si>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</si>
  <si>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</si>
  <si>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</si>
  <si>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</si>
  <si>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</si>
  <si>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</si>
  <si>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</si>
  <si>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</si>
  <si>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</si>
  <si>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</si>
  <si>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</si>
  <si>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</si>
  <si>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</si>
  <si>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</si>
  <si>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</si>
  <si>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</si>
  <si>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</si>
  <si>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</si>
  <si>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</si>
  <si>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</si>
  <si>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</si>
  <si>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</si>
  <si>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</si>
  <si>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</si>
  <si>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</si>
  <si>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</si>
  <si>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</si>
  <si>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</si>
  <si>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</si>
  <si>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</si>
  <si>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</si>
  <si>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</si>
  <si>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</si>
  <si>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</si>
  <si>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</si>
  <si>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</si>
  <si>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</si>
  <si>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</si>
  <si>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</si>
  <si>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</si>
  <si>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</si>
  <si>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</si>
  <si>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</si>
  <si>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</si>
  <si>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</si>
  <si>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</si>
  <si>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</si>
  <si>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</si>
  <si>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</si>
  <si>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</si>
  <si>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</si>
  <si>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</si>
  <si>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</si>
  <si>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</si>
  <si>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</si>
  <si>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</si>
  <si>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</si>
  <si>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</si>
  <si>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</si>
  <si>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</si>
  <si>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</si>
  <si>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</si>
  <si>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</si>
  <si>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</si>
  <si>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</si>
  <si>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</si>
  <si>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</si>
  <si>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</si>
  <si>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</si>
  <si>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</si>
  <si>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</si>
  <si>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</si>
  <si>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</si>
  <si>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</si>
  <si>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</si>
  <si>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</si>
  <si>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</si>
  <si>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</si>
  <si>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</si>
  <si>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</si>
  <si>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</si>
  <si>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</si>
  <si>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</si>
  <si>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</si>
  <si>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</si>
  <si>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</si>
  <si>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</si>
  <si>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</si>
  <si>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</si>
  <si>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</si>
  <si>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</si>
  <si>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</si>
  <si>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</si>
  <si>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</si>
  <si>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</si>
  <si>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</si>
  <si>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</si>
  <si>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</si>
  <si>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</si>
  <si>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</si>
  <si>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</si>
  <si>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</si>
  <si>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</si>
  <si>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</si>
  <si>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</si>
  <si>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</si>
  <si>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</si>
  <si>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</si>
  <si>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</si>
  <si>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</si>
  <si>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</si>
  <si>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</si>
  <si>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</si>
  <si>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</si>
  <si>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</si>
  <si>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</si>
  <si>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</si>
  <si>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</si>
  <si>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</si>
  <si>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</si>
  <si>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</si>
  <si>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</si>
  <si>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</si>
  <si>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</si>
  <si>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</si>
  <si>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</si>
  <si>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</si>
  <si>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</si>
  <si>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</si>
  <si>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</si>
  <si>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</si>
  <si>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</si>
  <si>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</si>
  <si>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</si>
  <si>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</si>
  <si>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</si>
  <si>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</si>
  <si>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</si>
  <si>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</si>
  <si>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</si>
  <si>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</si>
  <si>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</si>
  <si>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</si>
  <si>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</si>
  <si>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</si>
  <si>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</si>
  <si>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</si>
  <si>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</si>
  <si>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</si>
  <si>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</si>
  <si>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</si>
  <si>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</si>
  <si>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</si>
  <si>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</si>
  <si>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</si>
  <si>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</si>
  <si>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</si>
  <si>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</si>
  <si>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</si>
  <si>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</si>
  <si>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</si>
  <si>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</si>
  <si>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</si>
  <si>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</si>
  <si>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</si>
  <si>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</si>
  <si>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</si>
  <si>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</si>
  <si>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</si>
  <si>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</si>
  <si>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</si>
  <si>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</si>
  <si>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</si>
  <si>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</si>
  <si>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</si>
  <si>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</si>
  <si>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</si>
  <si>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</si>
  <si>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</si>
  <si>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</si>
  <si>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</si>
  <si>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</si>
  <si>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</si>
  <si>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</si>
  <si>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</si>
  <si>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</si>
  <si>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</si>
  <si>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</si>
  <si>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</si>
  <si>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</si>
  <si>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</si>
  <si>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</si>
  <si>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</si>
  <si>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</si>
  <si>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</si>
  <si>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</si>
  <si>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</si>
  <si>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</si>
  <si>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</si>
  <si>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</si>
  <si>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</si>
  <si>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</si>
  <si>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</si>
  <si>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</si>
  <si>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</si>
  <si>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</si>
  <si>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</si>
  <si>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</si>
  <si>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</si>
  <si>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</si>
  <si>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</si>
  <si>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</si>
  <si>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</si>
  <si>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</si>
  <si>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</si>
  <si>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</si>
  <si>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</si>
  <si>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</si>
  <si>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</si>
  <si>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</si>
  <si>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</si>
  <si>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</si>
  <si>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</si>
  <si>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</si>
  <si>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</si>
  <si>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</si>
  <si>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</si>
  <si>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</si>
  <si>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</si>
  <si>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</si>
  <si>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</si>
  <si>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</si>
  <si>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</si>
  <si>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</si>
  <si>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</si>
  <si>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</si>
  <si>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</si>
  <si>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</si>
  <si>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</si>
  <si>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</si>
  <si>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</si>
  <si>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</si>
  <si>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</si>
  <si>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</si>
  <si>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</si>
  <si>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</si>
  <si>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</si>
  <si>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</si>
  <si>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</si>
  <si>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</si>
  <si>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</si>
  <si>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</si>
  <si>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</si>
  <si>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</si>
  <si>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</si>
  <si>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</si>
  <si>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</si>
  <si>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</si>
  <si>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</si>
  <si>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</si>
  <si>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</si>
  <si>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</si>
  <si>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</si>
  <si>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</si>
  <si>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</si>
  <si>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</si>
  <si>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</si>
  <si>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</si>
  <si>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</si>
  <si>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</si>
  <si>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</si>
  <si>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</si>
  <si>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</si>
  <si>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</si>
  <si>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</si>
  <si>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</si>
  <si>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</si>
  <si>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</si>
  <si>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</si>
  <si>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</si>
  <si>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</si>
  <si>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</si>
  <si>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</si>
  <si>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</si>
  <si>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</si>
  <si>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</si>
  <si>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</si>
  <si>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</si>
  <si>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</si>
  <si>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</si>
  <si>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</si>
  <si>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</si>
  <si>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</si>
  <si>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</si>
  <si>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</si>
  <si>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</si>
  <si>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</si>
  <si>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</si>
  <si>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</si>
  <si>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</si>
  <si>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</si>
  <si>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</si>
  <si>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</si>
  <si>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</si>
  <si>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</si>
  <si>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</si>
  <si>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</si>
  <si>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</si>
  <si>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</si>
  <si>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</si>
  <si>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</si>
  <si>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</si>
  <si>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</si>
  <si>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</si>
  <si>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</si>
  <si>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</si>
  <si>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</si>
  <si>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</si>
  <si>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</si>
  <si>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</si>
  <si>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</si>
  <si>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</si>
  <si>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</si>
  <si>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</si>
  <si>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</si>
  <si>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</si>
  <si>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</si>
  <si>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</si>
  <si>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</si>
  <si>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</si>
  <si>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</si>
  <si>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</si>
  <si>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</si>
  <si>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</si>
  <si>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</si>
  <si>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</si>
  <si>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</si>
  <si>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</si>
  <si>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</si>
  <si>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</si>
  <si>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</si>
  <si>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</si>
  <si>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</si>
  <si>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</si>
  <si>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</si>
  <si>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</si>
  <si>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</si>
  <si>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</si>
  <si>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</si>
  <si>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</si>
  <si>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</si>
  <si>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</si>
  <si>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</si>
  <si>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</si>
  <si>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</si>
  <si>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</si>
  <si>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</si>
  <si>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</si>
  <si>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</si>
  <si>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</si>
  <si>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</si>
  <si>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</si>
  <si>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</si>
  <si>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</si>
  <si>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</si>
  <si>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</si>
  <si>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</si>
  <si>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</si>
  <si>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</si>
  <si>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</si>
  <si>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</si>
  <si>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</si>
  <si>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</si>
  <si>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</si>
  <si>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</si>
  <si>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</si>
  <si>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</si>
  <si>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</si>
  <si>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</si>
  <si>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</si>
  <si>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</si>
  <si>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</si>
  <si>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</si>
  <si>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</si>
  <si>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</si>
  <si>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</si>
  <si>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</si>
  <si>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</si>
  <si>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</si>
  <si>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</si>
  <si>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</si>
  <si>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</si>
  <si>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</si>
  <si>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</si>
  <si>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</si>
  <si>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</si>
  <si>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</si>
  <si>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</si>
  <si>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</si>
  <si>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</si>
  <si>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</si>
  <si>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</si>
  <si>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</si>
  <si>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</si>
  <si>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</si>
  <si>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</si>
  <si>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</si>
  <si>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</si>
  <si>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</si>
  <si>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</si>
  <si>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</si>
  <si>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</si>
  <si>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</si>
  <si>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</si>
  <si>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</si>
  <si>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</si>
  <si>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</si>
  <si>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</si>
  <si>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</si>
  <si>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</si>
  <si>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</si>
  <si>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</si>
  <si>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</si>
  <si>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</si>
  <si>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</si>
  <si>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</si>
  <si>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</si>
  <si>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</si>
  <si>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</si>
  <si>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</si>
  <si>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</si>
  <si>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</si>
  <si>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</si>
  <si>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</si>
  <si>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</si>
  <si>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</si>
  <si>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</si>
  <si>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</si>
  <si>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</si>
  <si>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</si>
  <si>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</si>
  <si>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</si>
  <si>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</si>
  <si>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</si>
  <si>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</si>
  <si>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</si>
  <si>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</si>
  <si>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</si>
  <si>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</si>
  <si>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</si>
  <si>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</si>
  <si>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</si>
  <si>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</si>
  <si>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</si>
  <si>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</si>
  <si>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</si>
  <si>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</si>
  <si>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</si>
  <si>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</si>
  <si>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</si>
  <si>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</si>
  <si>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</si>
  <si>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</si>
  <si>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</si>
  <si>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</si>
  <si>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</si>
  <si>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</si>
  <si>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</si>
  <si>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</si>
  <si>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</si>
  <si>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</si>
  <si>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</si>
  <si>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</si>
  <si>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</si>
  <si>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</si>
  <si>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</si>
  <si>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</si>
  <si>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</si>
  <si>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</si>
  <si>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</si>
  <si>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</si>
  <si>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</si>
  <si>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</si>
  <si>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</si>
  <si>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</si>
  <si>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</si>
  <si>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</si>
  <si>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</si>
  <si>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</si>
  <si>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</si>
  <si>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</si>
  <si>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</si>
  <si>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</si>
  <si>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</si>
  <si>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</si>
  <si>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</si>
  <si>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</si>
  <si>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</si>
  <si>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</si>
  <si>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</si>
  <si>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</si>
  <si>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</si>
  <si>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</si>
  <si>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</si>
  <si>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</si>
  <si>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</si>
  <si>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</si>
  <si>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</si>
  <si>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</si>
  <si>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</si>
  <si>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</si>
  <si>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</si>
  <si>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</si>
  <si>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</si>
  <si>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</si>
  <si>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</si>
  <si>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</si>
  <si>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</si>
  <si>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</si>
  <si>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</si>
  <si>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</si>
  <si>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</si>
  <si>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</si>
  <si>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</si>
  <si>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</si>
  <si>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</si>
  <si>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</si>
  <si>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</si>
  <si>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</si>
  <si>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</si>
  <si>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</si>
  <si>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</si>
  <si>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</si>
  <si>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</si>
  <si>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</si>
  <si>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</si>
  <si>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</si>
  <si>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</si>
  <si>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</si>
  <si>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</si>
  <si>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</si>
  <si>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</si>
  <si>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</si>
  <si>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</si>
  <si>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</si>
  <si>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</si>
  <si>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</si>
  <si>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</si>
  <si>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</si>
  <si>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</si>
  <si>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</si>
  <si>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</si>
  <si>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</si>
  <si>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</si>
  <si>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</si>
  <si>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</si>
  <si>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</si>
  <si>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</si>
  <si>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</si>
  <si>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</si>
  <si>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</si>
  <si>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</si>
  <si>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</si>
  <si>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</si>
  <si>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</si>
  <si>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</si>
  <si>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</si>
  <si>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</si>
  <si>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</si>
  <si>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</si>
  <si>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</si>
  <si>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</si>
  <si>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</si>
  <si>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</si>
  <si>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</si>
  <si>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</si>
  <si>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</si>
  <si>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</si>
  <si>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</si>
  <si>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</si>
  <si>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</si>
  <si>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</si>
  <si>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</si>
  <si>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</si>
  <si>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</si>
  <si>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</si>
  <si>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</si>
  <si>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</si>
  <si>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</si>
  <si>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</si>
  <si>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</si>
  <si>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</si>
  <si>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</si>
  <si>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</si>
  <si>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</si>
  <si>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</si>
  <si>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</si>
  <si>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</si>
  <si>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</si>
  <si>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</si>
  <si>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</si>
  <si>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</si>
  <si>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</si>
  <si>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</si>
  <si>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</si>
  <si>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</si>
  <si>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</si>
  <si>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</si>
  <si>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</si>
  <si>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</si>
  <si>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</si>
  <si>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</si>
  <si>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</si>
  <si>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</si>
  <si>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</si>
  <si>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</si>
  <si>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</si>
  <si>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</si>
  <si>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</si>
  <si>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</si>
  <si>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</si>
  <si>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</si>
  <si>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</si>
  <si>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</si>
  <si>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</si>
  <si>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</si>
  <si>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</si>
  <si>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</si>
  <si>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</si>
  <si>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</si>
  <si>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</si>
  <si>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</si>
  <si>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</si>
  <si>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</si>
  <si>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</si>
  <si>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</si>
  <si>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</si>
  <si>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</si>
  <si>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</si>
  <si>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</si>
  <si>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</si>
  <si>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</si>
  <si>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</si>
  <si>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</si>
  <si>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</si>
  <si>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</si>
  <si>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</si>
  <si>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</si>
  <si>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</si>
  <si>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</si>
  <si>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</si>
  <si>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</si>
  <si>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</si>
  <si>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</si>
  <si>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</si>
  <si>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</si>
  <si>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</si>
  <si>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</si>
  <si>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</si>
  <si>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</si>
  <si>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</si>
  <si>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</si>
  <si>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</si>
  <si>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</si>
  <si>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</si>
  <si>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</si>
  <si>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</si>
  <si>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</si>
  <si>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</si>
  <si>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</si>
  <si>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</si>
  <si>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</si>
  <si>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</si>
  <si>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</si>
  <si>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</si>
  <si>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</si>
  <si>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</si>
  <si>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</si>
  <si>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</si>
  <si>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</si>
  <si>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</si>
  <si>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</si>
  <si>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</si>
  <si>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</si>
  <si>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</si>
  <si>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</si>
  <si>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</si>
  <si>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</si>
  <si>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</si>
  <si>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</si>
  <si>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</si>
  <si>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</si>
  <si>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</si>
  <si>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</si>
  <si>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</si>
  <si>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</si>
  <si>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</si>
  <si>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</si>
  <si>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</si>
  <si>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</si>
  <si>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</si>
  <si>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</si>
  <si>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</si>
  <si>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</si>
  <si>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</si>
  <si>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</si>
  <si>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</si>
  <si>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</si>
  <si>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</si>
  <si>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</si>
  <si>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</si>
  <si>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</si>
  <si>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</si>
  <si>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</si>
  <si>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</si>
  <si>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</si>
  <si>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</si>
  <si>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</si>
  <si>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</si>
  <si>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</si>
  <si>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</si>
  <si>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</si>
  <si>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</si>
  <si>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</si>
  <si>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</si>
  <si>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</si>
  <si>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</si>
  <si>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</si>
  <si>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</si>
  <si>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</si>
  <si>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</si>
  <si>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</si>
  <si>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</si>
  <si>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</si>
  <si>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</si>
  <si>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</si>
  <si>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</si>
  <si>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</si>
  <si>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</si>
  <si>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</si>
  <si>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</si>
  <si>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</si>
  <si>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</si>
  <si>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</si>
  <si>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</si>
  <si>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</si>
  <si>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</si>
  <si>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</si>
  <si>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</si>
  <si>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</si>
  <si>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</si>
  <si>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</si>
  <si>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</si>
  <si>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</si>
  <si>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</si>
  <si>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</si>
  <si>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</si>
  <si>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</si>
  <si>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</si>
  <si>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</si>
  <si>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</si>
  <si>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</si>
  <si>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</si>
  <si>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</si>
  <si>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</si>
  <si>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</si>
  <si>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</si>
  <si>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</si>
  <si>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</si>
  <si>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</si>
  <si>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</si>
  <si>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</si>
  <si>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</si>
  <si>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</si>
  <si>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</si>
  <si>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</si>
  <si>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</si>
  <si>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</si>
  <si>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</si>
  <si>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</si>
  <si>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</si>
  <si>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</si>
  <si>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</si>
  <si>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</si>
  <si>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</si>
  <si>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</si>
  <si>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</si>
  <si>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</si>
  <si>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</si>
  <si>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</si>
  <si>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</si>
  <si>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</si>
  <si>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</si>
  <si>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</si>
  <si>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</si>
  <si>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</si>
  <si>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</si>
  <si>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</si>
  <si>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</si>
  <si>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</si>
  <si>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</si>
  <si>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</si>
  <si>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</si>
  <si>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</si>
  <si>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</si>
  <si>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</si>
  <si>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</si>
  <si>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</si>
  <si>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</si>
  <si>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</si>
  <si>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</si>
  <si>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</si>
  <si>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</si>
  <si>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</si>
  <si>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</si>
  <si>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</si>
  <si>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</si>
  <si>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</si>
  <si>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</si>
  <si>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</si>
  <si>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</si>
  <si>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</si>
  <si>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</si>
  <si>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</si>
  <si>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</si>
  <si>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</si>
  <si>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</si>
  <si>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</si>
  <si>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</si>
  <si>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</si>
  <si>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</si>
  <si>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</si>
  <si>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</si>
  <si>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</si>
  <si>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</si>
  <si>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</si>
  <si>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</si>
  <si>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</si>
  <si>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</si>
  <si>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</si>
  <si>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</si>
  <si>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</si>
  <si>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</si>
  <si>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</si>
  <si>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</si>
  <si>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</si>
  <si>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</si>
  <si>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</si>
  <si>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</si>
  <si>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</si>
  <si>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</si>
  <si>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</si>
  <si>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</si>
  <si>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</si>
  <si>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</si>
  <si>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</si>
  <si>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</si>
  <si>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</si>
  <si>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</si>
  <si>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</si>
  <si>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</si>
  <si>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</si>
  <si>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</si>
  <si>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</si>
  <si>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</si>
  <si>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</si>
  <si>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</si>
  <si>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</si>
  <si>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</si>
  <si>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</si>
  <si>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</si>
  <si>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</si>
  <si>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</si>
  <si>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</si>
  <si>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</si>
  <si>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</si>
  <si>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</si>
  <si>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</si>
  <si>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</si>
  <si>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</si>
  <si>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</si>
  <si>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</si>
  <si>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</si>
  <si>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</si>
  <si>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</si>
  <si>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</si>
  <si>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</si>
  <si>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</si>
  <si>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</si>
  <si>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</si>
  <si>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</si>
  <si>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</si>
  <si>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</si>
  <si>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</si>
  <si>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</si>
  <si>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</si>
  <si>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</si>
  <si>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</si>
  <si>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</si>
  <si>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</si>
  <si>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</si>
  <si>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</si>
  <si>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</si>
  <si>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</si>
  <si>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</si>
  <si>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</si>
  <si>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</si>
  <si>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</si>
  <si>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</si>
  <si>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</si>
  <si>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</si>
  <si>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</si>
  <si>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</si>
  <si>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</si>
  <si>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</si>
  <si>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</si>
  <si>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</si>
  <si>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</si>
  <si>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</si>
  <si>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</si>
  <si>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</si>
  <si>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</si>
  <si>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</si>
  <si>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</si>
  <si>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</si>
  <si>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</si>
  <si>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</si>
  <si>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</si>
  <si>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</si>
  <si>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</si>
  <si>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</si>
  <si>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</si>
  <si>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</si>
  <si>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</si>
  <si>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</si>
  <si>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</si>
  <si>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</si>
  <si>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</si>
  <si>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</si>
  <si>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</si>
  <si>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</si>
  <si>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</si>
  <si>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</si>
  <si>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</si>
  <si>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</si>
  <si>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</si>
  <si>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</si>
  <si>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</si>
  <si>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</si>
  <si>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</si>
  <si>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</si>
  <si>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</si>
  <si>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</si>
  <si>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</si>
  <si>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</si>
  <si>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</si>
  <si>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</si>
  <si>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</si>
  <si>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</si>
  <si>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</si>
  <si>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</si>
  <si>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</si>
  <si>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</si>
  <si>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</si>
  <si>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</si>
  <si>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</si>
  <si>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</si>
  <si>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</si>
  <si>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</si>
  <si>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</si>
  <si>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</si>
  <si>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</si>
  <si>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</si>
  <si>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</si>
  <si>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</si>
  <si>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</si>
  <si>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</si>
  <si>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</si>
  <si>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</si>
  <si>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</si>
  <si>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</si>
  <si>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</si>
  <si>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</si>
  <si>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</si>
  <si>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</si>
  <si>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</si>
  <si>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</si>
  <si>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</si>
  <si>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</si>
  <si>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</si>
  <si>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</si>
  <si>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</si>
  <si>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</si>
  <si>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</si>
  <si>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</si>
  <si>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</si>
  <si>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</si>
  <si>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</si>
  <si>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</si>
  <si>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</si>
  <si>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</si>
  <si>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</si>
  <si>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</si>
  <si>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</si>
  <si>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</si>
  <si>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</si>
  <si>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</si>
  <si>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</si>
  <si>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</si>
  <si>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</si>
  <si>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</si>
  <si>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</si>
  <si>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</si>
  <si>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</si>
  <si>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</si>
  <si>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</si>
  <si>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</si>
  <si>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</si>
  <si>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</si>
  <si>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</si>
  <si>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</si>
  <si>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</si>
  <si>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</si>
  <si>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</si>
  <si>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</si>
  <si>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</si>
  <si>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</si>
  <si>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</si>
  <si>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</si>
  <si>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</si>
  <si>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</si>
  <si>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</si>
  <si>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</si>
  <si>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</si>
  <si>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</si>
  <si>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</si>
  <si>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</si>
  <si>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</si>
  <si>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</si>
  <si>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</si>
  <si>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</si>
  <si>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</si>
  <si>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</si>
  <si>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</si>
  <si>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</si>
  <si>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</si>
  <si>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</si>
  <si>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</si>
  <si>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</si>
  <si>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</si>
  <si>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</si>
  <si>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</si>
  <si>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</si>
  <si>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</si>
  <si>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</si>
  <si>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</si>
  <si>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</si>
  <si>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</si>
  <si>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</si>
  <si>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</si>
  <si>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</si>
  <si>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</si>
  <si>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</si>
  <si>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</si>
  <si>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</si>
  <si>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</si>
  <si>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</si>
  <si>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</si>
  <si>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</si>
  <si>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</si>
  <si>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</si>
  <si>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</si>
  <si>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</si>
  <si>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</si>
  <si>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</si>
  <si>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</si>
  <si>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</si>
  <si>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</si>
  <si>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</si>
  <si>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</si>
  <si>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</si>
  <si>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</si>
  <si>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</si>
  <si>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</si>
  <si>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</si>
  <si>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</si>
  <si>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</si>
  <si>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</si>
  <si>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</si>
  <si>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</si>
  <si>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</si>
  <si>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</si>
  <si>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</si>
  <si>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</si>
  <si>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</si>
  <si>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</si>
  <si>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</si>
  <si>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</si>
  <si>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</si>
  <si>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</si>
  <si>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</si>
  <si>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</si>
  <si>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</si>
  <si>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</si>
  <si>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</si>
  <si>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</si>
  <si>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</si>
  <si>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</si>
  <si>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</si>
  <si>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</si>
  <si>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</si>
  <si>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</si>
  <si>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</si>
  <si>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</si>
  <si>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</si>
  <si>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</si>
  <si>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</si>
  <si>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</si>
  <si>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</si>
  <si>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</si>
  <si>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</si>
  <si>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</si>
  <si>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</si>
  <si>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</si>
  <si>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</si>
  <si>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</si>
  <si>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</si>
  <si>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</si>
  <si>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</si>
  <si>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</si>
  <si>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</si>
  <si>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</si>
  <si>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</si>
  <si>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</si>
  <si>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</si>
  <si>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</si>
  <si>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</si>
  <si>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</si>
  <si>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</si>
  <si>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</si>
  <si>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</si>
  <si>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</si>
  <si>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</si>
  <si>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</si>
  <si>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</si>
  <si>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</si>
  <si>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</si>
  <si>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</si>
  <si>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</si>
  <si>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</si>
  <si>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</si>
  <si>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</si>
  <si>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</si>
  <si>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</si>
  <si>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</si>
  <si>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</si>
  <si>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</si>
  <si>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</si>
  <si>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</si>
  <si>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</si>
  <si>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</si>
  <si>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</si>
  <si>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</si>
  <si>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</si>
  <si>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</si>
  <si>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</si>
  <si>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</si>
  <si>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</si>
  <si>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</si>
  <si>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</si>
  <si>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</si>
  <si>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</si>
  <si>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</si>
  <si>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</si>
  <si>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</si>
  <si>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</si>
  <si>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</si>
  <si>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</si>
  <si>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</si>
  <si>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</si>
  <si>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</si>
  <si>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</si>
  <si>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</si>
  <si>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</si>
  <si>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</si>
  <si>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</si>
  <si>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</si>
  <si>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</si>
  <si>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</si>
  <si>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</si>
  <si>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</si>
  <si>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</si>
  <si>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</si>
  <si>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</si>
  <si>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</si>
  <si>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</si>
  <si>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</si>
  <si>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</si>
  <si>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</si>
  <si>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</si>
  <si>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</si>
  <si>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</si>
  <si>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</si>
  <si>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</si>
  <si>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</si>
  <si>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</si>
  <si>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</si>
  <si>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</si>
  <si>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</si>
  <si>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</si>
  <si>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</si>
  <si>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</si>
  <si>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</si>
  <si>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</si>
  <si>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</si>
  <si>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</si>
  <si>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</si>
  <si>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</si>
  <si>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</si>
  <si>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</si>
  <si>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</si>
  <si>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</si>
  <si>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</si>
  <si>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</si>
  <si>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</si>
  <si>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</si>
  <si>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</si>
  <si>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</si>
  <si>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</si>
  <si>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</si>
  <si>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</si>
  <si>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</si>
  <si>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</si>
  <si>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</si>
  <si>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</si>
  <si>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</si>
  <si>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</si>
  <si>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</si>
  <si>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</si>
  <si>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</si>
  <si>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</si>
  <si>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</si>
  <si>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</si>
  <si>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</si>
  <si>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</si>
  <si>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</si>
  <si>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</si>
  <si>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</si>
  <si>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</si>
  <si>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</si>
  <si>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</si>
  <si>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</si>
  <si>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</si>
  <si>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</si>
  <si>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</si>
  <si>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</si>
  <si>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</si>
  <si>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</si>
  <si>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</si>
  <si>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</si>
  <si>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</si>
  <si>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</si>
  <si>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</si>
  <si>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</si>
  <si>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</si>
  <si>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</si>
  <si>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</si>
  <si>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</si>
  <si>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</si>
  <si>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</si>
  <si>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</si>
  <si>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</si>
  <si>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</si>
  <si>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</si>
  <si>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</si>
  <si>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</si>
  <si>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</si>
  <si>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</si>
  <si>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</si>
  <si>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</si>
  <si>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</si>
  <si>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</si>
  <si>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</si>
  <si>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</si>
  <si>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</si>
  <si>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</si>
  <si>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</si>
  <si>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</si>
  <si>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</si>
  <si>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</si>
  <si>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</si>
  <si>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</si>
  <si>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</si>
  <si>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</si>
  <si>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</si>
  <si>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</si>
  <si>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</si>
  <si>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</si>
  <si>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</si>
  <si>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</si>
  <si>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</si>
  <si>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</si>
  <si>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</si>
  <si>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</si>
  <si>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</si>
  <si>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</si>
  <si>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</si>
  <si>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</si>
  <si>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</si>
  <si>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</si>
  <si>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</si>
  <si>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</si>
  <si>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</si>
  <si>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</si>
  <si>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</si>
  <si>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</si>
  <si>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</si>
  <si>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</si>
  <si>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</si>
  <si>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</si>
  <si>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</si>
  <si>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</si>
  <si>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</si>
  <si>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</si>
  <si>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</si>
  <si>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</si>
  <si>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</si>
  <si>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</si>
  <si>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</si>
  <si>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</si>
  <si>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</si>
  <si>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</si>
  <si>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</si>
  <si>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</si>
  <si>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</si>
  <si>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</si>
  <si>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</si>
  <si>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</si>
  <si>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</si>
  <si>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</si>
  <si>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</si>
  <si>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</si>
  <si>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</si>
  <si>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</si>
  <si>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</si>
  <si>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</si>
  <si>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</si>
  <si>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</si>
  <si>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</si>
  <si>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</si>
  <si>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</si>
  <si>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</si>
  <si>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</si>
  <si>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</si>
  <si>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</si>
  <si>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</si>
  <si>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</si>
  <si>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</si>
  <si>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</si>
  <si>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</si>
  <si>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</si>
  <si>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</si>
  <si>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</si>
  <si>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</si>
  <si>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</si>
  <si>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</si>
  <si>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</si>
  <si>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</si>
  <si>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</si>
  <si>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</si>
  <si>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</si>
  <si>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</si>
  <si>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</si>
  <si>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</si>
  <si>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</si>
  <si>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</si>
  <si>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</si>
  <si>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</si>
  <si>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</si>
  <si>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</si>
  <si>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</si>
  <si>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</si>
  <si>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</si>
  <si>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</si>
  <si>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</si>
  <si>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</si>
  <si>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</si>
  <si>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</si>
  <si>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</si>
  <si>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</si>
  <si>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</si>
  <si>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</si>
  <si>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</si>
  <si>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</si>
  <si>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</si>
  <si>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</si>
  <si>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</si>
  <si>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</si>
  <si>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</si>
  <si>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</si>
  <si>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</si>
  <si>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</si>
  <si>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</si>
  <si>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</si>
  <si>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</si>
  <si>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</si>
  <si>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</si>
  <si>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</si>
  <si>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</si>
  <si>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</si>
  <si>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</si>
  <si>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</si>
  <si>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</si>
  <si>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</si>
  <si>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</si>
  <si>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</si>
  <si>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</si>
  <si>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</si>
  <si>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</si>
  <si>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</si>
  <si>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</si>
  <si>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</si>
  <si>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</si>
  <si>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</si>
  <si>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</si>
  <si>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</si>
  <si>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</si>
  <si>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</si>
  <si>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</si>
  <si>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</si>
  <si>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</si>
  <si>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</si>
  <si>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</si>
  <si>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</si>
  <si>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</si>
  <si>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</si>
  <si>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</si>
  <si>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</si>
  <si>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</si>
  <si>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</si>
  <si>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</si>
  <si>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</si>
  <si>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</si>
  <si>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</si>
  <si>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</si>
  <si>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</si>
  <si>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</si>
  <si>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</si>
  <si>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</si>
  <si>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</si>
  <si>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</si>
  <si>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</si>
  <si>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</si>
  <si>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</si>
  <si>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</si>
  <si>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</si>
  <si>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</si>
  <si>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</si>
  <si>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</si>
  <si>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</si>
  <si>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</si>
  <si>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</si>
  <si>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</si>
  <si>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</si>
  <si>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</si>
  <si>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</si>
  <si>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</si>
  <si>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</si>
  <si>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</si>
  <si>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</si>
  <si>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</si>
  <si>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</si>
  <si>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</si>
  <si>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</si>
  <si>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</si>
  <si>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</si>
  <si>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</si>
  <si>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</si>
  <si>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</si>
  <si>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</si>
  <si>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</si>
  <si>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</si>
  <si>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</si>
  <si>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</si>
  <si>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</si>
  <si>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</si>
  <si>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</si>
  <si>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</si>
  <si>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</si>
  <si>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</si>
  <si>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</si>
  <si>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</si>
  <si>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</si>
  <si>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</si>
  <si>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</si>
  <si>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</si>
  <si>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</si>
  <si>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</si>
  <si>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</si>
  <si>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</si>
  <si>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</si>
  <si>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</si>
  <si>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</si>
  <si>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</si>
  <si>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</si>
  <si>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</si>
  <si>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</si>
  <si>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</si>
  <si>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</si>
  <si>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</si>
  <si>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</si>
  <si>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</si>
  <si>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</si>
  <si>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</si>
  <si>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</si>
  <si>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</si>
  <si>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</si>
  <si>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</si>
  <si>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</si>
  <si>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</si>
  <si>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</si>
  <si>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</si>
  <si>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</si>
  <si>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</si>
  <si>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</si>
  <si>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</si>
  <si>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</si>
  <si>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</si>
  <si>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</si>
  <si>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</si>
  <si>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</si>
  <si>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</si>
  <si>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</si>
  <si>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</si>
  <si>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</si>
  <si>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</si>
  <si>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</si>
  <si>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</si>
  <si>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</si>
  <si>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</si>
  <si>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</si>
  <si>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</si>
  <si>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</si>
  <si>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</si>
  <si>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</si>
  <si>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</si>
  <si>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</si>
  <si>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</si>
  <si>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</si>
  <si>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</si>
  <si>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</si>
  <si>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</si>
  <si>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</si>
  <si>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</si>
  <si>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</si>
  <si>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</si>
  <si>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</si>
  <si>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</si>
  <si>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</si>
  <si>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</si>
  <si>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</si>
  <si>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</si>
  <si>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</si>
  <si>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</si>
  <si>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</si>
  <si>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</si>
  <si>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</si>
  <si>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</si>
  <si>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</si>
  <si>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</si>
  <si>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</si>
  <si>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</si>
  <si>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</si>
  <si>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</si>
  <si>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</si>
  <si>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</si>
  <si>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</si>
  <si>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</si>
  <si>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</si>
  <si>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</si>
  <si>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</si>
  <si>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</si>
  <si>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</si>
  <si>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</si>
  <si>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</si>
  <si>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</si>
  <si>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</si>
  <si>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</si>
  <si>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</si>
  <si>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</si>
  <si>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</si>
  <si>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</si>
  <si>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</si>
  <si>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</si>
  <si>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</si>
  <si>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</si>
  <si>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</si>
  <si>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</si>
  <si>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</si>
  <si>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</si>
  <si>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</si>
  <si>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</si>
  <si>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</si>
  <si>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</si>
  <si>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</si>
  <si>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</si>
  <si>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</si>
  <si>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</si>
  <si>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</si>
  <si>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</si>
  <si>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</si>
  <si>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</si>
  <si>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</si>
  <si>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</si>
  <si>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</si>
  <si>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</si>
  <si>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</si>
  <si>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</si>
  <si>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</si>
  <si>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</si>
  <si>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</si>
  <si>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</si>
  <si>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</si>
  <si>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</si>
  <si>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</si>
  <si>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</si>
  <si>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</si>
  <si>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</si>
  <si>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</si>
  <si>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</si>
  <si>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</si>
  <si>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</si>
  <si>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</si>
  <si>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</si>
  <si>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</si>
  <si>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</si>
  <si>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</si>
  <si>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</si>
  <si>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</si>
  <si>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</si>
  <si>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</si>
  <si>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</si>
  <si>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</si>
  <si>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</si>
  <si>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</si>
  <si>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</si>
  <si>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</si>
  <si>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</si>
  <si>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</si>
  <si>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</si>
  <si>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</si>
  <si>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</si>
  <si>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</si>
  <si>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</si>
  <si>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</si>
  <si>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</si>
  <si>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</si>
  <si>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</si>
  <si>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</si>
  <si>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</si>
  <si>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</si>
  <si>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</si>
  <si>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</si>
  <si>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</si>
  <si>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</si>
  <si>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</si>
  <si>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</si>
  <si>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</si>
  <si>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</si>
  <si>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</si>
  <si>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</si>
  <si>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</si>
  <si>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</si>
  <si>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</si>
  <si>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</si>
  <si>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</si>
  <si>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</si>
  <si>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</si>
  <si>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</si>
  <si>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</si>
  <si>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</si>
  <si>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</si>
  <si>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</si>
  <si>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</si>
  <si>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</si>
  <si>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</si>
  <si>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</si>
  <si>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</si>
  <si>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</si>
  <si>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</si>
  <si>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</si>
  <si>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</si>
  <si>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</si>
  <si>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</si>
  <si>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</si>
  <si>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</si>
  <si>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</si>
  <si>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</si>
  <si>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</si>
  <si>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</si>
  <si>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</si>
  <si>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</si>
  <si>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</si>
  <si>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</si>
  <si>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</si>
  <si>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</si>
  <si>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</si>
  <si>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</si>
  <si>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</si>
  <si>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</si>
  <si>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</si>
  <si>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</si>
  <si>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</si>
  <si>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</si>
  <si>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</si>
  <si>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</si>
  <si>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</si>
  <si>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</si>
  <si>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</si>
  <si>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</si>
  <si>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</si>
  <si>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</si>
  <si>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</si>
  <si>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</si>
  <si>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</si>
  <si>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</si>
  <si>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</si>
  <si>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</si>
  <si>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</si>
  <si>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</si>
  <si>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</si>
  <si>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</si>
  <si>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</si>
  <si>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</si>
  <si>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</si>
  <si>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</si>
  <si>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</si>
  <si>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</si>
  <si>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</si>
  <si>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</si>
  <si>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</si>
  <si>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</si>
  <si>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</si>
  <si>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</si>
  <si>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</si>
  <si>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</si>
  <si>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</si>
  <si>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</si>
  <si>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</si>
  <si>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</si>
  <si>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</si>
  <si>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</si>
  <si>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</si>
  <si>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</si>
  <si>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</si>
  <si>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</si>
  <si>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</si>
  <si>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</si>
  <si>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</si>
  <si>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</si>
  <si>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</si>
  <si>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</si>
  <si>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</si>
  <si>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</si>
  <si>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</si>
  <si>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</si>
  <si>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</si>
  <si>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</si>
  <si>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</si>
  <si>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</si>
  <si>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</si>
  <si>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</si>
  <si>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</si>
  <si>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</si>
  <si>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</si>
  <si>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</si>
  <si>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</si>
  <si>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</si>
  <si>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</si>
  <si>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</si>
  <si>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</si>
  <si>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</si>
  <si>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</si>
  <si>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</si>
  <si>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</si>
  <si>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</si>
  <si>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</si>
  <si>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</si>
  <si>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</si>
  <si>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</si>
  <si>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</si>
  <si>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</si>
  <si>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</si>
  <si>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</si>
  <si>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</si>
  <si>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</si>
  <si>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</si>
  <si>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</si>
  <si>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</si>
  <si>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</si>
  <si>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</si>
  <si>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</si>
  <si>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</si>
  <si>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</si>
  <si>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</si>
  <si>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</si>
  <si>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</si>
  <si>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</si>
  <si>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</si>
  <si>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</si>
  <si>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</si>
  <si>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</si>
  <si>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</si>
  <si>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</si>
  <si>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</si>
  <si>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</si>
  <si>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</si>
  <si>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</si>
  <si>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</si>
  <si>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</si>
  <si>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</si>
  <si>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</si>
  <si>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</si>
  <si>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</si>
  <si>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</si>
  <si>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</si>
  <si>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</si>
  <si>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</si>
  <si>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</si>
  <si>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</si>
  <si>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</si>
  <si>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</si>
  <si>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</si>
  <si>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</si>
  <si>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</si>
  <si>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</si>
  <si>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</si>
  <si>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</si>
  <si>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</si>
  <si>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</si>
  <si>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</si>
  <si>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</si>
  <si>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</si>
  <si>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</si>
  <si>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</si>
  <si>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</si>
  <si>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</si>
  <si>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</si>
  <si>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</si>
  <si>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</si>
  <si>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</si>
  <si>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</si>
  <si>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</si>
  <si>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</si>
  <si>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</si>
  <si>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</si>
  <si>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</si>
  <si>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</si>
  <si>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</si>
  <si>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</si>
  <si>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</si>
  <si>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</si>
  <si>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</si>
  <si>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</si>
  <si>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</si>
  <si>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</si>
  <si>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</si>
  <si>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</si>
  <si>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</si>
  <si>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</si>
  <si>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</si>
  <si>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</si>
  <si>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</si>
  <si>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</si>
  <si>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</si>
  <si>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</si>
  <si>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</si>
  <si>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</si>
  <si>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</si>
  <si>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</si>
  <si>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</si>
  <si>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</si>
  <si>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</si>
  <si>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</si>
  <si>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</si>
  <si>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</si>
  <si>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</si>
  <si>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</si>
  <si>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</si>
  <si>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</si>
  <si>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</si>
  <si>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</si>
  <si>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</si>
  <si>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</si>
  <si>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</si>
  <si>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</si>
  <si>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</si>
  <si>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</si>
  <si>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</si>
  <si>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</si>
  <si>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</si>
  <si>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</si>
  <si>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</si>
  <si>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</si>
  <si>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</si>
  <si>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</si>
  <si>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</si>
  <si>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</si>
  <si>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</si>
  <si>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</si>
  <si>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</si>
  <si>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</si>
  <si>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</si>
  <si>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</si>
  <si>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</si>
  <si>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</si>
  <si>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</si>
  <si>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</si>
  <si>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</si>
  <si>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</si>
  <si>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</si>
  <si>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</si>
  <si>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</si>
  <si>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</si>
  <si>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</si>
  <si>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</si>
  <si>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</si>
  <si>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</si>
  <si>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</si>
  <si>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</si>
  <si>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</si>
  <si>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</si>
  <si>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</si>
  <si>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</si>
  <si>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</si>
  <si>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</si>
  <si>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</si>
  <si>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</si>
  <si>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</si>
  <si>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</si>
  <si>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</si>
  <si>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</si>
  <si>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</si>
  <si>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</si>
  <si>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</si>
  <si>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</si>
  <si>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</si>
  <si>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</si>
  <si>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</si>
  <si>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</si>
  <si>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</si>
  <si>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</si>
  <si>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</si>
  <si>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</si>
  <si>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</si>
  <si>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</si>
  <si>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</si>
  <si>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</si>
  <si>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</si>
  <si>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</si>
  <si>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</si>
  <si>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</si>
  <si>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</si>
  <si>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</si>
  <si>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</si>
  <si>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</si>
  <si>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</si>
  <si>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</si>
  <si>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</si>
  <si>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</si>
  <si>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</si>
  <si>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</si>
  <si>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</si>
  <si>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</si>
  <si>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</si>
  <si>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</si>
  <si>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</si>
  <si>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</si>
  <si>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</si>
  <si>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</si>
  <si>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</si>
  <si>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</si>
  <si>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</si>
  <si>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</si>
  <si>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</si>
  <si>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</si>
  <si>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</si>
  <si>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</si>
  <si>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</si>
  <si>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</si>
  <si>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</si>
  <si>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</si>
  <si>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</si>
  <si>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</si>
  <si>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</si>
  <si>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</si>
  <si>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</si>
  <si>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</si>
  <si>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</si>
  <si>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</si>
  <si>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</si>
  <si>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</si>
  <si>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</si>
  <si>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</si>
  <si>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</si>
  <si>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</si>
  <si>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</si>
  <si>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</si>
  <si>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</si>
  <si>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</si>
  <si>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</si>
  <si>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</si>
  <si>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</si>
  <si>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</si>
  <si>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</si>
  <si>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</si>
  <si>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</si>
  <si>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</si>
  <si>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</si>
  <si>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</si>
  <si>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</si>
  <si>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</si>
  <si>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</si>
  <si>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</si>
  <si>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</si>
  <si>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</si>
  <si>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</si>
  <si>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</si>
  <si>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</si>
  <si>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</si>
  <si>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</si>
  <si>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</si>
  <si>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</si>
  <si>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</si>
  <si>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</si>
  <si>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</si>
  <si>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</si>
  <si>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</si>
  <si>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</si>
  <si>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</si>
  <si>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</si>
  <si>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</si>
  <si>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</si>
  <si>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</si>
  <si>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</si>
  <si>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</si>
  <si>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</si>
  <si>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</si>
  <si>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</si>
  <si>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</si>
  <si>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</si>
  <si>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</si>
  <si>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</si>
  <si>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</si>
  <si>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</si>
  <si>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</si>
  <si>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</si>
  <si>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</si>
  <si>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</si>
  <si>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</si>
  <si>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</si>
  <si>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</si>
  <si>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</si>
  <si>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</si>
  <si>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</si>
  <si>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</si>
  <si>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</si>
  <si>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</si>
  <si>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</si>
  <si>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</si>
  <si>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</si>
  <si>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</si>
  <si>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</si>
  <si>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</si>
  <si>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</si>
  <si>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</si>
  <si>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</si>
  <si>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</si>
  <si>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</si>
  <si>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</si>
  <si>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</si>
  <si>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</si>
  <si>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</si>
  <si>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</si>
  <si>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</si>
  <si>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</si>
  <si>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</si>
  <si>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</si>
  <si>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</si>
  <si>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</si>
  <si>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</si>
  <si>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</si>
  <si>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</si>
  <si>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</si>
  <si>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</si>
  <si>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</si>
  <si>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</si>
  <si>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</si>
  <si>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</si>
  <si>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</si>
  <si>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</si>
  <si>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</si>
  <si>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</si>
  <si>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</si>
  <si>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</si>
  <si>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</si>
  <si>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</si>
  <si>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</si>
  <si>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</si>
  <si>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</si>
  <si>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</si>
  <si>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</si>
  <si>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</si>
  <si>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</si>
  <si>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</si>
  <si>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</si>
  <si>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</si>
  <si>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</si>
  <si>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</si>
  <si>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</si>
  <si>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</si>
  <si>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</si>
  <si>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</si>
  <si>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</si>
  <si>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</si>
  <si>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</si>
  <si>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</si>
  <si>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</si>
  <si>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</si>
  <si>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</si>
  <si>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</si>
  <si>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</si>
  <si>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</si>
  <si>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</si>
  <si>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</si>
  <si>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</si>
  <si>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</si>
  <si>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</si>
  <si>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</si>
  <si>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</si>
  <si>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</si>
  <si>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</si>
  <si>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</si>
  <si>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</si>
  <si>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</si>
  <si>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</si>
  <si>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</si>
  <si>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</si>
  <si>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</si>
  <si>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</si>
  <si>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</si>
  <si>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</si>
  <si>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</si>
  <si>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</si>
  <si>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</si>
  <si>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</si>
  <si>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</si>
  <si>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</si>
  <si>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</si>
  <si>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</si>
  <si>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</si>
  <si>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</si>
  <si>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</si>
  <si>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</si>
  <si>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</si>
  <si>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</si>
  <si>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</si>
  <si>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</si>
  <si>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</si>
  <si>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</si>
  <si>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</si>
  <si>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</si>
  <si>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</si>
  <si>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</si>
  <si>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</si>
  <si>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</si>
  <si>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</si>
  <si>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</si>
  <si>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</si>
  <si>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</si>
  <si>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</si>
  <si>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</si>
  <si>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</si>
  <si>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</si>
  <si>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</si>
  <si>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</si>
  <si>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</si>
  <si>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</si>
  <si>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</si>
  <si>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</si>
  <si>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</si>
  <si>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</si>
  <si>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</si>
  <si>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</si>
  <si>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</si>
  <si>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</si>
  <si>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</si>
  <si>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</si>
  <si>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</si>
  <si>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</si>
  <si>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</si>
  <si>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</si>
  <si>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</si>
  <si>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</si>
  <si>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</si>
  <si>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</si>
  <si>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</si>
  <si>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</si>
  <si>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</si>
  <si>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</si>
  <si>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</si>
  <si>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</si>
  <si>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</si>
  <si>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</si>
  <si>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</si>
  <si>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</si>
  <si>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</si>
  <si>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</si>
  <si>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</si>
  <si>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</si>
  <si>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</si>
  <si>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</si>
  <si>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</si>
  <si>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</si>
  <si>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</si>
  <si>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</si>
  <si>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</si>
  <si>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</si>
  <si>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</si>
  <si>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</si>
  <si>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</si>
  <si>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</si>
  <si>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</si>
  <si>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</si>
  <si>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</si>
  <si>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</si>
  <si>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</si>
  <si>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</si>
  <si>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</si>
  <si>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</si>
  <si>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</si>
  <si>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</si>
  <si>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</si>
  <si>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</si>
  <si>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</si>
  <si>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</si>
  <si>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</si>
  <si>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</si>
  <si>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</si>
  <si>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</si>
  <si>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</si>
  <si>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</si>
  <si>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</si>
  <si>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</si>
  <si>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</si>
  <si>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</si>
  <si>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</si>
  <si>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</si>
  <si>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</si>
  <si>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</si>
  <si>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</si>
  <si>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</si>
  <si>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</si>
  <si>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</si>
  <si>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</si>
  <si>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</si>
  <si>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</si>
  <si>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</si>
  <si>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</si>
  <si>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</si>
  <si>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</si>
  <si>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</si>
  <si>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</si>
  <si>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</si>
  <si>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</si>
  <si>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</si>
  <si>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</si>
  <si>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</si>
  <si>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</si>
  <si>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</si>
  <si>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</si>
  <si>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</si>
  <si>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</si>
  <si>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</si>
  <si>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</si>
  <si>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</si>
  <si>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</si>
  <si>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</si>
  <si>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</si>
  <si>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</si>
  <si>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</si>
  <si>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</si>
  <si>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</si>
  <si>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</si>
  <si>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</si>
  <si>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</si>
  <si>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</si>
  <si>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</si>
  <si>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</si>
  <si>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</si>
  <si>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</si>
  <si>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</si>
  <si>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</si>
  <si>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</si>
  <si>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</si>
  <si>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</si>
  <si>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</si>
  <si>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</si>
  <si>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</si>
  <si>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</si>
  <si>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</si>
  <si>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</si>
  <si>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</si>
  <si>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</si>
  <si>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</si>
  <si>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</si>
  <si>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</si>
  <si>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</si>
  <si>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</si>
  <si>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</si>
  <si>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</si>
  <si>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</si>
  <si>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</si>
  <si>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</si>
  <si>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</si>
  <si>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</si>
  <si>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</si>
  <si>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</si>
  <si>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</si>
  <si>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</si>
  <si>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</si>
  <si>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</si>
  <si>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</si>
  <si>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</si>
  <si>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</si>
  <si>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</si>
  <si>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</si>
  <si>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</si>
  <si>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</si>
  <si>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</si>
  <si>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</si>
  <si>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</si>
  <si>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</si>
  <si>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</si>
  <si>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</si>
  <si>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</si>
  <si>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</si>
  <si>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</si>
  <si>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</si>
  <si>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</si>
  <si>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</si>
  <si>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</si>
  <si>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</si>
  <si>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</si>
  <si>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</si>
  <si>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</si>
  <si>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</si>
  <si>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</si>
  <si>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</si>
  <si>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</si>
  <si>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</si>
  <si>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</si>
  <si>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</si>
  <si>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</si>
  <si>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</si>
  <si>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</si>
  <si>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</si>
  <si>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</si>
  <si>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</si>
  <si>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</si>
  <si>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</si>
  <si>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</si>
  <si>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</si>
  <si>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</si>
  <si>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</si>
  <si>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</si>
  <si>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</si>
  <si>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</si>
  <si>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</si>
  <si>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</si>
  <si>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</si>
  <si>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</si>
  <si>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</si>
  <si>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</si>
  <si>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</si>
  <si>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</si>
  <si>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</si>
  <si>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</si>
  <si>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</si>
  <si>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</si>
  <si>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</si>
  <si>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</si>
  <si>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</si>
  <si>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</si>
  <si>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</si>
  <si>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</si>
  <si>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</si>
  <si>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</si>
  <si>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</si>
  <si>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</si>
  <si>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</si>
  <si>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</si>
  <si>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</si>
  <si>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</si>
  <si>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</si>
  <si>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</si>
  <si>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</si>
  <si>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</si>
  <si>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</si>
  <si>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</si>
  <si>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</si>
  <si>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</si>
  <si>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</si>
  <si>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</si>
  <si>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</si>
  <si>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</si>
  <si>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</si>
  <si>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</si>
  <si>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</si>
  <si>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</si>
  <si>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</si>
  <si>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</si>
  <si>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</si>
  <si>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</si>
  <si>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</si>
  <si>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</si>
  <si>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</si>
  <si>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</si>
  <si>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</si>
  <si>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</si>
  <si>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</si>
  <si>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</si>
  <si>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</si>
  <si>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</si>
  <si>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</si>
  <si>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</si>
  <si>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</si>
  <si>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</si>
  <si>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</si>
  <si>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</si>
  <si>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</si>
  <si>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</si>
  <si>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</si>
  <si>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</si>
  <si>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</si>
  <si>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</si>
  <si>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</si>
  <si>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</si>
  <si>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</si>
  <si>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</si>
  <si>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</si>
  <si>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</si>
  <si>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</si>
  <si>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</si>
  <si>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</si>
  <si>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</si>
  <si>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</si>
  <si>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</si>
  <si>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</si>
  <si>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</si>
  <si>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</si>
  <si>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</si>
  <si>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</si>
  <si>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</si>
  <si>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</si>
  <si>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</si>
  <si>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</si>
  <si>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</si>
  <si>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</si>
  <si>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</si>
  <si>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</si>
  <si>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</si>
  <si>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</si>
  <si>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</si>
  <si>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</si>
  <si>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</si>
  <si>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</si>
  <si>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</si>
  <si>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</si>
  <si>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</si>
  <si>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</si>
  <si>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</si>
  <si>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</si>
  <si>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</si>
  <si>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</si>
  <si>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</si>
  <si>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</si>
  <si>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</si>
  <si>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</si>
  <si>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</si>
  <si>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</si>
  <si>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</si>
  <si>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</si>
  <si>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</si>
  <si>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</si>
  <si>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</si>
  <si>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</si>
  <si>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</si>
  <si>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</si>
  <si>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</si>
  <si>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</si>
  <si>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</si>
  <si>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</si>
  <si>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</si>
  <si>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</si>
  <si>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</si>
  <si>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</si>
  <si>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</si>
  <si>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</si>
  <si>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</si>
  <si>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</si>
  <si>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</si>
  <si>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</si>
  <si>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</si>
  <si>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</si>
  <si>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</si>
  <si>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</si>
  <si>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</si>
  <si>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</si>
  <si>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</si>
  <si>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</si>
  <si>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</si>
  <si>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</si>
  <si>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</si>
  <si>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</si>
  <si>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</si>
  <si>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</si>
  <si>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</si>
  <si>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</si>
  <si>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</si>
  <si>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</si>
  <si>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</si>
  <si>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</si>
  <si>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</si>
  <si>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</si>
  <si>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</si>
  <si>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</si>
  <si>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</si>
  <si>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</si>
  <si>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</si>
  <si>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</si>
  <si>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</si>
  <si>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</si>
  <si>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</si>
  <si>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</si>
  <si>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</si>
  <si>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</si>
  <si>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</si>
  <si>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</si>
  <si>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</si>
  <si>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</si>
  <si>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</si>
  <si>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</si>
  <si>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</si>
  <si>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</si>
  <si>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</si>
  <si>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</si>
  <si>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</si>
  <si>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</si>
  <si>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</si>
  <si>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</si>
  <si>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</si>
  <si>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</si>
  <si>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</si>
  <si>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</si>
  <si>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</si>
  <si>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</si>
  <si>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</si>
  <si>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</si>
  <si>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</si>
  <si>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</si>
  <si>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</si>
  <si>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</si>
  <si>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</si>
  <si>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</si>
  <si>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</si>
  <si>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</si>
  <si>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</si>
  <si>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</si>
  <si>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</si>
  <si>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</si>
  <si>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</si>
  <si>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</si>
  <si>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</si>
  <si>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</si>
  <si>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</si>
  <si>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</si>
  <si>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</si>
  <si>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</si>
  <si>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</si>
  <si>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</si>
  <si>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</si>
  <si>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</si>
  <si>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</si>
  <si>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</si>
  <si>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</si>
  <si>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</si>
  <si>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</si>
  <si>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</si>
  <si>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</si>
  <si>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</si>
  <si>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</si>
  <si>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</si>
  <si>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</si>
  <si>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</si>
  <si>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</si>
  <si>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</si>
  <si>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</si>
  <si>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</si>
  <si>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</si>
  <si>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</si>
  <si>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</si>
  <si>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</si>
  <si>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</si>
  <si>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</si>
  <si>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</si>
  <si>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</si>
  <si>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</si>
  <si>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</si>
  <si>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</si>
  <si>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</si>
  <si>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</si>
  <si>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</si>
  <si>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</si>
  <si>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</si>
  <si>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</si>
  <si>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</si>
  <si>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</si>
  <si>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</si>
  <si>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</si>
  <si>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</si>
  <si>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</si>
  <si>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</si>
  <si>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</si>
  <si>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</si>
  <si>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</si>
  <si>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</si>
  <si>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</si>
  <si>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</si>
  <si>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</si>
  <si>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</si>
  <si>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</si>
  <si>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</si>
  <si>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</si>
  <si>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</si>
  <si>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</si>
  <si>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</si>
  <si>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</si>
  <si>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</si>
  <si>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</si>
  <si>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</si>
  <si>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</si>
  <si>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</si>
  <si>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</si>
  <si>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</si>
  <si>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</si>
  <si>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</si>
  <si>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</si>
  <si>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</si>
  <si>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</si>
  <si>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</si>
  <si>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</si>
  <si>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</si>
  <si>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</si>
  <si>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</si>
  <si>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</si>
  <si>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</si>
  <si>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</si>
  <si>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</si>
  <si>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</si>
  <si>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</si>
  <si>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</si>
  <si>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</si>
  <si>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</si>
  <si>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</si>
  <si>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</si>
  <si>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</si>
  <si>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</si>
  <si>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</si>
  <si>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</si>
  <si>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</si>
  <si>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</si>
  <si>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</si>
  <si>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</si>
  <si>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</si>
  <si>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</si>
  <si>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</si>
  <si>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</si>
  <si>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</si>
  <si>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</si>
  <si>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</si>
  <si>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</si>
  <si>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</si>
  <si>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</si>
  <si>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</si>
  <si>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</si>
  <si>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</si>
  <si>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</si>
  <si>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</si>
  <si>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</si>
  <si>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</si>
  <si>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</si>
  <si>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</si>
  <si>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</si>
  <si>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</si>
  <si>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</si>
  <si>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</si>
  <si>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</si>
  <si>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</si>
  <si>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</si>
  <si>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</si>
  <si>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</si>
  <si>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</si>
  <si>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</si>
  <si>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</si>
  <si>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</si>
  <si>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</si>
  <si>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</si>
  <si>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</si>
  <si>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</si>
  <si>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</si>
  <si>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</si>
  <si>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</si>
  <si>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</si>
  <si>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</si>
  <si>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</si>
  <si>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</si>
  <si>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</si>
  <si>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</si>
  <si>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</si>
  <si>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</si>
  <si>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</si>
  <si>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</si>
  <si>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</si>
  <si>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</si>
  <si>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</si>
  <si>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</si>
  <si>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</si>
  <si>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</si>
  <si>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</si>
  <si>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</si>
  <si>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</si>
  <si>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</si>
  <si>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</si>
  <si>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</si>
  <si>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</si>
  <si>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</si>
  <si>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</si>
  <si>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</si>
  <si>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</si>
  <si>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</si>
  <si>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</si>
  <si>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</si>
  <si>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</si>
  <si>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</si>
  <si>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</si>
  <si>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</si>
  <si>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</si>
  <si>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</si>
  <si>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</si>
  <si>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</si>
  <si>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</si>
  <si>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</si>
  <si>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</si>
  <si>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</si>
  <si>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</si>
  <si>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</si>
  <si>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</si>
  <si>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</si>
  <si>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</si>
  <si>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</si>
  <si>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</si>
  <si>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</si>
  <si>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</si>
  <si>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</si>
  <si>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</si>
  <si>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</si>
  <si>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</si>
  <si>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</si>
  <si>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</si>
  <si>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</si>
  <si>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</si>
  <si>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</si>
  <si>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</si>
  <si>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</si>
  <si>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</si>
  <si>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</si>
  <si>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</si>
  <si>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</si>
  <si>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</si>
  <si>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</si>
  <si>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</si>
  <si>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</si>
  <si>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</si>
  <si>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</si>
  <si>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</si>
  <si>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</si>
  <si>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</si>
  <si>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</si>
  <si>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</si>
  <si>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</si>
  <si>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</si>
  <si>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</si>
  <si>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</si>
  <si>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</si>
  <si>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</si>
  <si>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</si>
  <si>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</si>
  <si>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</si>
  <si>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</si>
  <si>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</si>
  <si>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</si>
  <si>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</si>
  <si>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</si>
  <si>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</si>
  <si>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</si>
  <si>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</si>
  <si>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</si>
  <si>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</si>
  <si>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</si>
  <si>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</si>
  <si>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</si>
  <si>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</si>
  <si>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</si>
  <si>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</si>
  <si>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</si>
  <si>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</si>
  <si>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</si>
  <si>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</si>
  <si>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</si>
  <si>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</si>
  <si>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</si>
  <si>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</si>
  <si>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</si>
  <si>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</si>
  <si>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</si>
  <si>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</si>
  <si>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</si>
  <si>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</si>
  <si>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</si>
  <si>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</si>
  <si>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</si>
  <si>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</si>
  <si>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</si>
  <si>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</si>
  <si>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</si>
  <si>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</si>
  <si>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</si>
  <si>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</si>
  <si>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</si>
  <si>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</si>
  <si>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</si>
  <si>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</si>
  <si>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</si>
  <si>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</si>
  <si>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</si>
  <si>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</si>
  <si>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</si>
  <si>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</si>
  <si>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</si>
  <si>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</si>
  <si>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</si>
  <si>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</si>
  <si>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</si>
  <si>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</si>
  <si>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</si>
  <si>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</si>
  <si>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</si>
  <si>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</si>
  <si>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</si>
  <si>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</si>
  <si>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</si>
  <si>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</si>
  <si>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</si>
  <si>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</si>
  <si>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</si>
  <si>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</si>
  <si>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</si>
  <si>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</si>
  <si>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</si>
  <si>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</si>
  <si>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</si>
  <si>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</si>
  <si>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</si>
  <si>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</si>
  <si>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</si>
  <si>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</si>
  <si>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</si>
  <si>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</si>
  <si>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</si>
  <si>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</si>
  <si>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</si>
  <si>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</si>
  <si>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</si>
  <si>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</si>
  <si>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</si>
  <si>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</si>
  <si>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</si>
  <si>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</si>
  <si>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</si>
  <si>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</si>
  <si>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</si>
  <si>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</si>
  <si>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</si>
  <si>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</si>
  <si>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</si>
  <si>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</si>
  <si>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</si>
  <si>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</si>
  <si>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</si>
  <si>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</si>
  <si>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</si>
  <si>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</si>
  <si>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</si>
  <si>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</si>
  <si>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</si>
  <si>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</si>
  <si>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</si>
  <si>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</si>
  <si>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</si>
  <si>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</si>
  <si>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</si>
  <si>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</si>
  <si>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</si>
  <si>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</si>
  <si>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</si>
  <si>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</si>
  <si>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</si>
  <si>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</si>
  <si>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</si>
  <si>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</si>
  <si>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</si>
  <si>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</si>
  <si>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</si>
  <si>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</si>
  <si>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</si>
  <si>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</si>
  <si>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</si>
  <si>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</si>
  <si>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</si>
  <si>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</si>
  <si>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</si>
  <si>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</si>
  <si>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</si>
  <si>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</si>
  <si>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</si>
  <si>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</si>
  <si>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</si>
  <si>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</si>
  <si>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</si>
  <si>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</si>
  <si>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</si>
  <si>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</si>
  <si>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</si>
  <si>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</si>
  <si>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</si>
  <si>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</si>
  <si>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</si>
  <si>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</si>
  <si>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</si>
  <si>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</si>
  <si>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</si>
  <si>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</si>
  <si>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</si>
  <si>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</si>
  <si>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</si>
  <si>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</si>
  <si>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</si>
  <si>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</si>
  <si>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</si>
  <si>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</si>
  <si>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</si>
  <si>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</si>
  <si>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</si>
  <si>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</si>
  <si>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</si>
  <si>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</si>
  <si>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</si>
  <si>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</si>
  <si>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</si>
  <si>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</si>
  <si>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</si>
  <si>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</si>
  <si>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</si>
  <si>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</si>
  <si>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</si>
  <si>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</si>
  <si>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</si>
  <si>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</si>
  <si>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</si>
  <si>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</si>
  <si>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</si>
  <si>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</si>
  <si>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</si>
  <si>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</si>
  <si>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</si>
  <si>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</si>
  <si>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</si>
  <si>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</si>
  <si>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</si>
  <si>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</si>
  <si>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</si>
  <si>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</si>
  <si>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</si>
  <si>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</si>
  <si>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</si>
  <si>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</si>
  <si>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</si>
  <si>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</si>
  <si>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</si>
  <si>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</si>
  <si>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</si>
  <si>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</si>
  <si>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</si>
  <si>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</si>
  <si>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</si>
  <si>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</si>
  <si>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</si>
  <si>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</si>
  <si>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</si>
  <si>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</si>
  <si>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</si>
  <si>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</si>
  <si>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</si>
  <si>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</si>
  <si>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</si>
  <si>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</si>
  <si>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</si>
  <si>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</si>
  <si>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</si>
  <si>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</si>
  <si>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</si>
  <si>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</si>
  <si>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</si>
  <si>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</si>
  <si>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</si>
  <si>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</si>
  <si>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</si>
  <si>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</si>
  <si>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</si>
  <si>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</si>
  <si>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</si>
  <si>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</si>
  <si>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</si>
  <si>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</si>
  <si>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</si>
  <si>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</si>
  <si>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</si>
  <si>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</si>
  <si>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</si>
  <si>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</si>
  <si>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</si>
  <si>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</si>
  <si>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</si>
  <si>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</si>
  <si>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</si>
  <si>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</si>
  <si>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</si>
  <si>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</si>
  <si>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</si>
  <si>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</si>
  <si>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</si>
  <si>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</si>
  <si>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</si>
  <si>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</si>
  <si>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</si>
  <si>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</si>
  <si>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</si>
  <si>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</si>
  <si>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</si>
  <si>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</si>
  <si>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</si>
  <si>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</si>
  <si>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</si>
  <si>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</si>
  <si>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</si>
  <si>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</si>
  <si>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</si>
  <si>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</si>
  <si>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</si>
  <si>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</si>
  <si>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</si>
  <si>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</si>
  <si>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</si>
  <si>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</si>
  <si>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</si>
  <si>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</si>
  <si>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</si>
  <si>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</si>
  <si>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</si>
  <si>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</si>
  <si>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</si>
  <si>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</si>
  <si>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</si>
  <si>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</si>
  <si>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</si>
  <si>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</si>
  <si>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</si>
  <si>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</si>
  <si>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</si>
  <si>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</si>
  <si>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</si>
  <si>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</si>
  <si>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</si>
  <si>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</si>
  <si>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</si>
  <si>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</si>
  <si>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</si>
  <si>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</si>
  <si>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</si>
  <si>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</si>
  <si>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</si>
  <si>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</si>
  <si>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</si>
  <si>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</si>
  <si>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</si>
  <si>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</si>
  <si>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</si>
  <si>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</si>
  <si>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</si>
  <si>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</si>
  <si>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</si>
  <si>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</si>
  <si>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</si>
  <si>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</si>
  <si>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</si>
  <si>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</si>
  <si>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</si>
  <si>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</si>
  <si>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</si>
  <si>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</si>
  <si>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</si>
  <si>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</si>
  <si>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</si>
  <si>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</si>
  <si>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</si>
  <si>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</si>
  <si>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</si>
  <si>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</si>
  <si>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</si>
  <si>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</si>
  <si>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</si>
  <si>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</si>
  <si>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</si>
  <si>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</si>
  <si>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</si>
  <si>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</si>
  <si>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</si>
  <si>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</si>
  <si>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</si>
  <si>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</si>
  <si>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</si>
  <si>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</si>
  <si>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</si>
  <si>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</si>
  <si>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</si>
  <si>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</si>
  <si>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</si>
  <si>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</si>
  <si>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</si>
  <si>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</si>
  <si>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</si>
  <si>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</si>
  <si>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</si>
  <si>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</si>
  <si>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</si>
  <si>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</si>
  <si>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</si>
  <si>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</si>
  <si>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</si>
  <si>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</si>
  <si>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</si>
  <si>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</si>
  <si>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</si>
  <si>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</si>
  <si>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</si>
  <si>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</si>
  <si>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</si>
  <si>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</si>
  <si>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</si>
  <si>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</si>
  <si>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</si>
  <si>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</si>
  <si>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</si>
  <si>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</si>
  <si>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</si>
  <si>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</si>
  <si>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</si>
  <si>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</si>
  <si>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</si>
  <si>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</si>
  <si>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</si>
  <si>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</si>
  <si>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</si>
  <si>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</si>
  <si>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</si>
  <si>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</si>
  <si>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</si>
  <si>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</si>
  <si>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</si>
  <si>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</si>
  <si>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</si>
  <si>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</si>
  <si>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</si>
  <si>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</si>
  <si>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</si>
  <si>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</si>
  <si>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</si>
  <si>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</si>
  <si>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</si>
  <si>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</si>
  <si>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</si>
  <si>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</si>
  <si>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</si>
  <si>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</si>
  <si>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</si>
  <si>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</si>
  <si>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</si>
  <si>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</si>
  <si>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</si>
  <si>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</si>
  <si>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</si>
  <si>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</si>
  <si>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</si>
  <si>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</si>
  <si>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</si>
  <si>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</si>
  <si>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</si>
  <si>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</si>
  <si>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</si>
  <si>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</si>
  <si>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</si>
  <si>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</si>
  <si>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</si>
  <si>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</si>
  <si>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</si>
  <si>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</si>
  <si>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</si>
  <si>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</si>
  <si>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</si>
  <si>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</si>
  <si>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</si>
  <si>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</si>
  <si>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</si>
  <si>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</si>
  <si>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</si>
  <si>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</si>
  <si>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</si>
  <si>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</si>
  <si>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</si>
  <si>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</si>
  <si>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</si>
  <si>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</si>
  <si>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</si>
  <si>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</si>
  <si>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</si>
  <si>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</si>
  <si>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</si>
  <si>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</si>
  <si>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</si>
  <si>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</si>
  <si>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</si>
  <si>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</si>
  <si>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</si>
  <si>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</si>
  <si>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</si>
  <si>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</si>
  <si>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</si>
  <si>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</si>
  <si>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</si>
  <si>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</si>
  <si>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</si>
  <si>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</si>
  <si>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</si>
  <si>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</si>
  <si>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</si>
  <si>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</si>
  <si>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</si>
  <si>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</si>
  <si>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</si>
  <si>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</si>
  <si>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</si>
  <si>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</si>
  <si>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</si>
  <si>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</si>
  <si>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</si>
  <si>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</si>
  <si>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</si>
  <si>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</si>
  <si>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</si>
  <si>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</si>
  <si>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</si>
  <si>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</si>
  <si>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</si>
  <si>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</si>
  <si>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</si>
  <si>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</si>
  <si>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</si>
  <si>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</si>
  <si>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</si>
  <si>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</si>
  <si>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</si>
  <si>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</si>
  <si>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</si>
  <si>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</si>
  <si>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</si>
  <si>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</si>
  <si>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</si>
  <si>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</si>
  <si>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</si>
  <si>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</si>
  <si>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</si>
  <si>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</si>
  <si>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</si>
  <si>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</si>
  <si>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</si>
  <si>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</si>
  <si>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</si>
  <si>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</si>
  <si>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</si>
  <si>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</si>
  <si>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</si>
  <si>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</si>
  <si>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</si>
  <si>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</si>
  <si>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</si>
  <si>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</si>
  <si>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</si>
  <si>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</si>
  <si>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</si>
  <si>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</si>
  <si>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</si>
  <si>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</si>
  <si>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</si>
  <si>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</si>
  <si>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</si>
  <si>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</si>
  <si>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</si>
  <si>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</si>
  <si>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</si>
  <si>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</si>
  <si>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</si>
  <si>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</si>
  <si>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</si>
  <si>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</si>
  <si>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</si>
  <si>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</si>
  <si>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</si>
  <si>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</si>
  <si>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</si>
  <si>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</si>
  <si>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</si>
  <si>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</si>
  <si>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</si>
  <si>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</si>
  <si>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</si>
  <si>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</si>
  <si>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</si>
  <si>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</si>
  <si>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</si>
  <si>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</si>
  <si>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</si>
  <si>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</si>
  <si>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</si>
  <si>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</si>
  <si>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</si>
  <si>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</si>
  <si>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</si>
  <si>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</si>
  <si>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</si>
  <si>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</si>
  <si>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</si>
  <si>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</si>
  <si>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</si>
  <si>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</si>
  <si>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</si>
  <si>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</si>
  <si>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</si>
  <si>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</si>
  <si>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</si>
  <si>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</si>
  <si>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</si>
  <si>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</si>
  <si>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</si>
  <si>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</si>
  <si>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</si>
  <si>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</si>
  <si>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</si>
  <si>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</si>
  <si>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</si>
  <si>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</si>
  <si>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</si>
  <si>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</si>
  <si>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</si>
  <si>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</si>
  <si>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</si>
  <si>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</si>
  <si>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</si>
  <si>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</si>
  <si>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</si>
  <si>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</si>
  <si>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</si>
  <si>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</si>
  <si>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</si>
  <si>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</si>
  <si>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</si>
  <si>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</si>
  <si>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</si>
  <si>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</si>
  <si>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</si>
  <si>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</si>
  <si>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</si>
  <si>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</si>
  <si>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</si>
  <si>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</si>
  <si>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</si>
  <si>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</si>
  <si>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</si>
  <si>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</si>
  <si>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</si>
  <si>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</si>
  <si>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</si>
  <si>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</si>
  <si>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</si>
  <si>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</si>
  <si>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</si>
  <si>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</si>
  <si>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</si>
  <si>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</si>
  <si>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</si>
  <si>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</si>
  <si>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</si>
  <si>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</si>
  <si>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</si>
  <si>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</si>
  <si>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</si>
  <si>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</si>
  <si>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</si>
  <si>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</si>
  <si>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</si>
  <si>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</si>
  <si>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</si>
  <si>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</si>
  <si>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</si>
  <si>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</si>
  <si>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</si>
  <si>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</si>
  <si>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</si>
  <si>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</si>
  <si>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</si>
  <si>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</si>
  <si>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</si>
  <si>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</si>
  <si>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</si>
  <si>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</si>
  <si>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</si>
  <si>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</si>
  <si>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</si>
  <si>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</si>
  <si>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</si>
  <si>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</si>
  <si>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</si>
  <si>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</si>
  <si>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</si>
  <si>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</si>
  <si>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</si>
  <si>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</si>
  <si>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</si>
  <si>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</si>
  <si>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</si>
  <si>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</si>
  <si>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</si>
  <si>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</si>
  <si>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</si>
  <si>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</si>
  <si>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</si>
  <si>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</si>
  <si>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</si>
  <si>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</si>
  <si>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</si>
  <si>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</si>
  <si>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</si>
  <si>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</si>
  <si>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</si>
  <si>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</si>
  <si>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</si>
  <si>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</si>
  <si>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</si>
  <si>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</si>
  <si>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</si>
  <si>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</si>
  <si>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</si>
  <si>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</si>
  <si>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</si>
  <si>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</si>
  <si>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</si>
  <si>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</si>
  <si>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</si>
  <si>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</si>
  <si>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</si>
  <si>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</si>
  <si>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</si>
  <si>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</si>
  <si>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</si>
  <si>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</si>
  <si>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</si>
  <si>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</si>
  <si>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</si>
  <si>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</si>
  <si>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</si>
  <si>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</si>
  <si>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</si>
  <si>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</si>
  <si>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</si>
  <si>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</si>
  <si>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</si>
  <si>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</si>
  <si>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</si>
  <si>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</si>
  <si>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</si>
  <si>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</si>
  <si>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</si>
  <si>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</si>
  <si>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</si>
  <si>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</si>
  <si>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</si>
  <si>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</si>
  <si>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</si>
  <si>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</si>
  <si>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</si>
  <si>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</si>
  <si>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</si>
  <si>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</si>
  <si>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</si>
  <si>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</si>
  <si>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</si>
  <si>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</si>
  <si>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</si>
  <si>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</si>
  <si>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</si>
  <si>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</si>
  <si>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</si>
  <si>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</si>
  <si>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</si>
  <si>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</si>
  <si>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</si>
  <si>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</si>
  <si>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</si>
  <si>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</si>
  <si>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</si>
  <si>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</si>
  <si>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</si>
  <si>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</si>
  <si>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</si>
  <si>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</si>
  <si>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</si>
  <si>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</si>
  <si>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</si>
  <si>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</si>
  <si>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</si>
  <si>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</si>
  <si>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</si>
  <si>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</si>
  <si>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</si>
  <si>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</si>
  <si>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</si>
  <si>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</si>
  <si>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</si>
  <si>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</si>
  <si>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</si>
  <si>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</si>
  <si>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</si>
  <si>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</si>
  <si>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</si>
  <si>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</si>
  <si>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</si>
  <si>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</si>
  <si>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</si>
  <si>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</si>
  <si>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</si>
  <si>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</si>
  <si>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</si>
  <si>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</si>
  <si>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</si>
  <si>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</si>
  <si>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</si>
  <si>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</si>
  <si>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</si>
  <si>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</si>
  <si>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</si>
  <si>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</si>
  <si>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</si>
  <si>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</si>
  <si>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</si>
  <si>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</si>
  <si>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</si>
  <si>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</si>
  <si>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</si>
  <si>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</si>
  <si>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</si>
  <si>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</si>
  <si>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</si>
  <si>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</si>
  <si>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</si>
  <si>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</si>
  <si>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</si>
  <si>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</si>
  <si>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</si>
  <si>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</si>
  <si>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</si>
  <si>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</si>
  <si>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</si>
  <si>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</si>
  <si>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</si>
  <si>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</si>
  <si>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</si>
  <si>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</si>
  <si>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</si>
  <si>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</si>
  <si>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</si>
  <si>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</si>
  <si>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</si>
  <si>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</si>
  <si>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</si>
  <si>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</si>
  <si>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</si>
  <si>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</si>
  <si>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</si>
  <si>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</si>
  <si>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</si>
  <si>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</si>
  <si>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</si>
  <si>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</si>
  <si>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</si>
  <si>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</si>
  <si>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</si>
  <si>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</si>
  <si>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</si>
  <si>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</si>
  <si>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</si>
  <si>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</si>
  <si>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</si>
  <si>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</si>
  <si>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</si>
  <si>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</si>
  <si>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</si>
  <si>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</si>
  <si>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</si>
  <si>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</si>
  <si>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</si>
  <si>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</si>
  <si>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</si>
  <si>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</si>
  <si>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</si>
  <si>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</si>
  <si>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</si>
  <si>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</si>
  <si>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</si>
  <si>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</si>
  <si>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</si>
  <si>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</si>
  <si>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</si>
  <si>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</si>
  <si>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</si>
  <si>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</si>
  <si>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</si>
  <si>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</si>
  <si>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</si>
  <si>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</si>
  <si>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</si>
  <si>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</si>
  <si>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</si>
  <si>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</si>
  <si>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</si>
  <si>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</si>
  <si>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</si>
  <si>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</si>
  <si>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</si>
  <si>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</si>
  <si>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</si>
  <si>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</si>
  <si>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</si>
  <si>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</si>
  <si>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</si>
  <si>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</si>
  <si>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</si>
  <si>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</si>
  <si>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</si>
  <si>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</si>
  <si>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</si>
  <si>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</si>
  <si>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</si>
  <si>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</si>
  <si>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</si>
  <si>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</si>
  <si>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</si>
  <si>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</si>
  <si>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</si>
  <si>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</si>
  <si>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</si>
  <si>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</si>
  <si>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</si>
  <si>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</si>
  <si>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</si>
  <si>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</si>
  <si>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</si>
  <si>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</si>
  <si>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</si>
  <si>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</si>
  <si>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</si>
  <si>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</si>
  <si>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</si>
  <si>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</si>
  <si>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</si>
  <si>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</si>
  <si>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</si>
  <si>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</si>
  <si>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</si>
  <si>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</si>
  <si>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</si>
  <si>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</si>
  <si>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</si>
  <si>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</si>
  <si>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</si>
  <si>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</si>
  <si>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</si>
  <si>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</si>
  <si>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</si>
  <si>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</si>
  <si>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</si>
  <si>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</si>
  <si>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</si>
  <si>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</si>
  <si>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</si>
  <si>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</si>
  <si>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</si>
  <si>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</si>
  <si>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</si>
  <si>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</si>
  <si>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</si>
  <si>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</si>
  <si>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</si>
  <si>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</si>
  <si>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</si>
  <si>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</si>
  <si>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</si>
  <si>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</si>
  <si>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</si>
  <si>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</si>
  <si>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</si>
  <si>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</si>
  <si>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</si>
  <si>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</si>
  <si>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</si>
  <si>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</si>
  <si>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</si>
  <si>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</si>
  <si>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</si>
  <si>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</si>
  <si>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</si>
  <si>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</si>
  <si>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</si>
  <si>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</si>
  <si>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</si>
  <si>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</si>
  <si>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</si>
  <si>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</si>
  <si>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</si>
  <si>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</si>
  <si>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</si>
  <si>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</si>
  <si>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</si>
  <si>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</si>
  <si>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</si>
  <si>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</si>
  <si>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</si>
  <si>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</si>
  <si>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</si>
  <si>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</si>
  <si>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</si>
  <si>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</si>
  <si>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</si>
  <si>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</si>
  <si>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</si>
  <si>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</si>
  <si>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</si>
  <si>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</si>
  <si>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</si>
  <si>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</si>
  <si>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</si>
  <si>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</si>
  <si>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</si>
  <si>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</si>
  <si>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</si>
  <si>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</si>
  <si>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</si>
  <si>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</si>
  <si>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</si>
  <si>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</si>
  <si>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</si>
  <si>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</si>
  <si>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</si>
  <si>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</si>
  <si>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</si>
  <si>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</si>
  <si>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</si>
  <si>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</si>
  <si>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</si>
  <si>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</si>
  <si>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</si>
  <si>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</si>
  <si>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</si>
  <si>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</si>
  <si>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</si>
  <si>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</si>
  <si>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</si>
  <si>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</si>
  <si>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</si>
  <si>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</si>
  <si>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</si>
  <si>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</si>
  <si>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</si>
  <si>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</si>
  <si>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</si>
  <si>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</si>
  <si>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</si>
  <si>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</si>
  <si>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</si>
  <si>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</si>
  <si>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</si>
  <si>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</si>
  <si>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</si>
  <si>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</si>
  <si>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</si>
  <si>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</si>
  <si>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</si>
  <si>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</si>
  <si>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</si>
  <si>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</si>
  <si>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</si>
  <si>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</si>
  <si>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</si>
  <si>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</si>
  <si>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</si>
  <si>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</si>
  <si>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</si>
  <si>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</si>
  <si>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</si>
  <si>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</si>
  <si>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</si>
  <si>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</si>
  <si>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</si>
  <si>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</si>
  <si>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</si>
  <si>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</si>
  <si>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</si>
  <si>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</si>
  <si>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</si>
  <si>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</si>
  <si>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</si>
  <si>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</si>
  <si>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</si>
  <si>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</si>
  <si>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</si>
  <si>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</si>
  <si>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</si>
  <si>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</si>
  <si>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</si>
  <si>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</si>
  <si>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</si>
  <si>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</si>
  <si>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</si>
  <si>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</si>
  <si>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</si>
  <si>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</si>
  <si>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</si>
  <si>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</si>
  <si>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</si>
  <si>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</si>
  <si>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</si>
  <si>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</si>
  <si>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</si>
  <si>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</si>
  <si>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</si>
  <si>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</si>
  <si>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</si>
  <si>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</si>
  <si>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</si>
  <si>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</si>
  <si>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</si>
  <si>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</si>
  <si>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</si>
  <si>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</si>
  <si>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</si>
  <si>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</si>
  <si>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</si>
  <si>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</si>
  <si>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</si>
  <si>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</si>
  <si>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</si>
  <si>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</si>
  <si>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</si>
  <si>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</si>
  <si>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</si>
  <si>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</si>
  <si>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</si>
  <si>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</si>
  <si>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</si>
  <si>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</si>
  <si>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</si>
  <si>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</si>
  <si>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</si>
  <si>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</si>
  <si>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</si>
  <si>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</si>
  <si>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</si>
  <si>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</si>
  <si>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</si>
  <si>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</si>
  <si>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</si>
  <si>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</si>
  <si>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</si>
  <si>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</si>
  <si>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</si>
  <si>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</si>
  <si>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</si>
  <si>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</si>
  <si>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</si>
  <si>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</si>
  <si>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</si>
  <si>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</si>
  <si>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</si>
  <si>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</si>
  <si>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</si>
  <si>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</si>
  <si>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</si>
  <si>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</si>
  <si>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</si>
  <si>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</si>
  <si>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</si>
  <si>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</si>
  <si>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</si>
  <si>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</si>
  <si>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</si>
  <si>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</si>
  <si>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</si>
  <si>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</si>
  <si>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</si>
  <si>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</si>
  <si>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</si>
  <si>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</si>
  <si>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</si>
  <si>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</si>
  <si>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</si>
  <si>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</si>
  <si>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</si>
  <si>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</si>
  <si>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</si>
  <si>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</si>
  <si>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</si>
  <si>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</si>
  <si>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</si>
  <si>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</si>
  <si>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</si>
  <si>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</si>
  <si>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</si>
  <si>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</si>
  <si>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</si>
  <si>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</si>
  <si>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</si>
  <si>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</si>
  <si>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</si>
  <si>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</si>
  <si>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</si>
  <si>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</si>
  <si>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</si>
  <si>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</si>
  <si>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</si>
  <si>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</si>
  <si>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</si>
  <si>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</si>
  <si>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</si>
  <si>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</si>
  <si>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</si>
  <si>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</si>
  <si>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</si>
  <si>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</si>
  <si>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</si>
  <si>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</si>
  <si>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</si>
  <si>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</si>
  <si>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</si>
  <si>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</si>
  <si>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</si>
  <si>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</si>
  <si>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</si>
  <si>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</si>
  <si>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</si>
  <si>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</si>
  <si>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</si>
  <si>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</si>
  <si>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</si>
  <si>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</si>
  <si>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</si>
  <si>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</si>
  <si>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</si>
  <si>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</si>
  <si>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</si>
  <si>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</si>
  <si>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</si>
  <si>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</si>
  <si>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</si>
  <si>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</si>
  <si>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</si>
  <si>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</si>
  <si>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</si>
  <si>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</si>
  <si>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</si>
  <si>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</si>
  <si>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</si>
  <si>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</si>
  <si>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</si>
  <si>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</si>
  <si>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</si>
  <si>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</si>
  <si>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</si>
  <si>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</si>
  <si>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</si>
  <si>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</si>
  <si>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</si>
  <si>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</si>
  <si>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</si>
  <si>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</si>
  <si>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</si>
  <si>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</si>
  <si>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</si>
  <si>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</si>
  <si>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</si>
  <si>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</si>
  <si>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</si>
  <si>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</si>
  <si>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</si>
  <si>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</si>
  <si>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</si>
  <si>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</si>
  <si>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</si>
  <si>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</si>
  <si>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</si>
  <si>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</si>
  <si>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</si>
  <si>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</si>
  <si>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</si>
  <si>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</si>
  <si>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</si>
  <si>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</si>
  <si>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</si>
  <si>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</si>
  <si>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</si>
  <si>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</si>
  <si>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</si>
  <si>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</si>
  <si>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</si>
  <si>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</si>
  <si>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</si>
  <si>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</si>
  <si>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</si>
  <si>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</si>
  <si>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</si>
  <si>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</si>
  <si>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</si>
  <si>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</si>
  <si>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</si>
  <si>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</si>
  <si>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</si>
  <si>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</si>
  <si>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</si>
  <si>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</si>
  <si>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</si>
  <si>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</si>
  <si>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</si>
  <si>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</si>
  <si>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</si>
  <si>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</si>
  <si>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</si>
  <si>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</si>
  <si>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</si>
  <si>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</si>
  <si>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</si>
  <si>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</si>
  <si>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</si>
  <si>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</si>
  <si>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</si>
  <si>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</si>
  <si>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</si>
  <si>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</si>
  <si>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</si>
  <si>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</si>
  <si>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</si>
  <si>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</si>
  <si>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</si>
  <si>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</si>
  <si>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</si>
  <si>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</si>
  <si>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</si>
  <si>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</si>
  <si>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</si>
  <si>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</si>
  <si>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</si>
  <si>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</si>
  <si>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</si>
  <si>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</si>
  <si>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</si>
  <si>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</si>
  <si>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</si>
  <si>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</si>
  <si>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</si>
  <si>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</si>
  <si>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</si>
  <si>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</si>
  <si>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</si>
  <si>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</si>
  <si>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</si>
  <si>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</si>
  <si>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</si>
  <si>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</si>
  <si>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</si>
  <si>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</si>
  <si>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</si>
  <si>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</si>
  <si>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</si>
  <si>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</si>
  <si>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</si>
  <si>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</si>
  <si>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</si>
  <si>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</si>
  <si>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</si>
  <si>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</si>
  <si>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</si>
  <si>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</si>
  <si>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</si>
  <si>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</si>
  <si>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</si>
  <si>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</si>
  <si>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</si>
  <si>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</si>
  <si>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</si>
  <si>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</si>
  <si>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</si>
  <si>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</si>
  <si>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</si>
  <si>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</si>
  <si>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</si>
  <si>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</si>
  <si>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</si>
  <si>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</si>
  <si>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</si>
  <si>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</si>
  <si>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</si>
  <si>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</si>
  <si>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</si>
  <si>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</si>
  <si>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</si>
  <si>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</si>
  <si>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</si>
  <si>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</si>
  <si>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</si>
  <si>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</si>
  <si>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</si>
  <si>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</si>
  <si>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</si>
  <si>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</si>
  <si>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</si>
  <si>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</si>
  <si>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</si>
  <si>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</si>
  <si>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</si>
  <si>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</si>
  <si>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</si>
  <si>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</si>
  <si>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</si>
  <si>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</si>
  <si>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</si>
  <si>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</si>
  <si>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</si>
  <si>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</si>
  <si>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</si>
  <si>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</si>
  <si>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</si>
  <si>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</si>
  <si>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</si>
  <si>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</si>
  <si>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</si>
  <si>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</si>
  <si>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</si>
  <si>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</si>
  <si>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</si>
  <si>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</si>
  <si>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</si>
  <si>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</si>
  <si>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</si>
  <si>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</si>
  <si>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</si>
  <si>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</si>
  <si>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</si>
  <si>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</si>
  <si>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</si>
  <si>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</si>
  <si>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</si>
  <si>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</si>
  <si>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</si>
  <si>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</si>
  <si>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</si>
  <si>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</si>
  <si>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</si>
  <si>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</si>
  <si>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</si>
  <si>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</si>
  <si>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</si>
  <si>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</si>
  <si>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</si>
  <si>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</si>
  <si>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</si>
  <si>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</si>
  <si>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</si>
  <si>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</si>
  <si>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</si>
  <si>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</si>
  <si>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</si>
  <si>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</si>
  <si>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</si>
  <si>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</si>
  <si>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</si>
  <si>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</si>
  <si>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</si>
  <si>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</si>
  <si>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</si>
  <si>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</si>
  <si>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</si>
  <si>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</si>
  <si>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</si>
  <si>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</si>
  <si>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</si>
  <si>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</si>
  <si>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</si>
  <si>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</si>
  <si>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</si>
  <si>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</si>
  <si>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</si>
  <si>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</si>
  <si>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</si>
  <si>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</si>
  <si>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</si>
  <si>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</si>
  <si>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</si>
  <si>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</si>
  <si>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</si>
  <si>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</si>
  <si>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</si>
  <si>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</si>
  <si>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</si>
  <si>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</si>
  <si>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</si>
  <si>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</si>
  <si>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</si>
  <si>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</si>
  <si>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</si>
  <si>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</si>
  <si>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</si>
  <si>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</si>
  <si>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</si>
  <si>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</si>
  <si>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</si>
  <si>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</si>
  <si>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</si>
  <si>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</si>
  <si>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</si>
  <si>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</si>
  <si>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</si>
  <si>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</si>
  <si>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</si>
  <si>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</si>
  <si>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</si>
  <si>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</si>
  <si>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</si>
  <si>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</si>
  <si>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</si>
  <si>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</si>
  <si>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</si>
  <si>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</si>
  <si>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</si>
  <si>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</si>
  <si>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</si>
  <si>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</si>
  <si>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</si>
  <si>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</si>
  <si>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</si>
  <si>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</si>
  <si>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</si>
  <si>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</si>
  <si>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</si>
  <si>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</si>
  <si>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</si>
  <si>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</si>
  <si>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</si>
  <si>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</si>
  <si>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</si>
  <si>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</si>
  <si>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</si>
  <si>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</si>
  <si>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</si>
  <si>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</si>
  <si>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</si>
  <si>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</si>
  <si>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</si>
  <si>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</si>
  <si>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</si>
  <si>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</si>
  <si>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</si>
  <si>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</si>
  <si>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</si>
  <si>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</si>
  <si>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</si>
  <si>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</si>
  <si>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</si>
  <si>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</si>
  <si>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</si>
  <si>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</si>
  <si>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</si>
  <si>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</si>
  <si>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</si>
  <si>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</si>
  <si>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</si>
  <si>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</si>
  <si>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</si>
  <si>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</si>
  <si>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</si>
  <si>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</si>
  <si>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</si>
  <si>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</si>
  <si>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</si>
  <si>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</si>
  <si>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</si>
  <si>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</si>
  <si>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</si>
  <si>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</si>
  <si>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</si>
  <si>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</si>
  <si>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</si>
  <si>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</si>
  <si>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</si>
  <si>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</si>
  <si>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</si>
  <si>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</si>
  <si>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</si>
  <si>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</si>
  <si>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</si>
  <si>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</si>
  <si>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</si>
  <si>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</si>
  <si>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</si>
  <si>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</si>
  <si>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</si>
  <si>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</si>
  <si>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</si>
  <si>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</si>
  <si>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</si>
  <si>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</si>
  <si>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</si>
  <si>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</si>
  <si>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</si>
  <si>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</si>
  <si>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</si>
  <si>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</si>
  <si>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</si>
  <si>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</si>
  <si>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</si>
  <si>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</si>
  <si>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</si>
  <si>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</si>
  <si>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</si>
  <si>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</si>
  <si>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</si>
  <si>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</si>
  <si>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</si>
  <si>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</si>
  <si>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</si>
  <si>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</si>
  <si>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</si>
  <si>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</si>
  <si>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</si>
  <si>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</si>
  <si>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</si>
  <si>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</si>
  <si>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</si>
  <si>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</si>
  <si>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</si>
  <si>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</si>
  <si>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</si>
  <si>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</si>
  <si>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</si>
  <si>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</si>
  <si>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</si>
  <si>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</si>
  <si>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</si>
  <si>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</si>
  <si>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</si>
  <si>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</si>
  <si>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</si>
  <si>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</si>
  <si>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</si>
  <si>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</si>
  <si>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</si>
  <si>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</si>
  <si>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</si>
  <si>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</si>
  <si>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</si>
  <si>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</si>
  <si>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</si>
  <si>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</si>
  <si>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</si>
  <si>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</si>
  <si>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</si>
  <si>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</si>
  <si>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</si>
  <si>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</si>
  <si>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</si>
  <si>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</si>
  <si>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</si>
  <si>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</si>
  <si>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</si>
  <si>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</si>
  <si>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</si>
  <si>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</si>
  <si>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</si>
  <si>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</si>
  <si>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</si>
  <si>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</si>
  <si>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</si>
  <si>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</si>
  <si>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</si>
  <si>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</si>
  <si>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</si>
  <si>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</si>
  <si>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</si>
  <si>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</si>
  <si>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</si>
  <si>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</si>
  <si>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</si>
  <si>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</si>
  <si>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</si>
  <si>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</si>
  <si>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</si>
  <si>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</si>
  <si>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</si>
  <si>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</si>
  <si>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</si>
  <si>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</si>
  <si>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</si>
  <si>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</si>
  <si>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</si>
  <si>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</si>
  <si>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</si>
  <si>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</si>
  <si>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</si>
  <si>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</si>
  <si>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</si>
  <si>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</si>
  <si>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</si>
  <si>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</si>
  <si>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</si>
  <si>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</si>
  <si>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</si>
  <si>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</si>
  <si>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</si>
  <si>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</si>
  <si>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</si>
  <si>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</si>
  <si>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</si>
  <si>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</si>
  <si>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</si>
  <si>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</si>
  <si>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</si>
  <si>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</si>
  <si>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</si>
  <si>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</si>
  <si>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</si>
  <si>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</si>
  <si>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</si>
  <si>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</si>
  <si>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</si>
  <si>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</si>
  <si>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</si>
  <si>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</si>
  <si>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</si>
  <si>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</si>
  <si>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</si>
  <si>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</si>
  <si>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</si>
  <si>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</si>
  <si>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</si>
  <si>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</si>
  <si>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</si>
  <si>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</si>
  <si>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</si>
  <si>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</si>
  <si>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</si>
  <si>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</si>
  <si>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</si>
  <si>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</si>
  <si>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</si>
  <si>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</si>
  <si>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</si>
  <si>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</si>
  <si>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</si>
  <si>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</si>
  <si>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</si>
  <si>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</si>
  <si>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</si>
  <si>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</si>
  <si>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</si>
  <si>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</si>
  <si>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</si>
  <si>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</si>
  <si>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</si>
  <si>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</si>
  <si>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</si>
  <si>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</si>
  <si>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</si>
  <si>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</si>
  <si>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</si>
  <si>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</si>
  <si>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</si>
  <si>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</si>
  <si>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</si>
  <si>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</si>
  <si>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</si>
  <si>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</si>
  <si>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</si>
  <si>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</si>
  <si>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</si>
  <si>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</si>
  <si>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</si>
  <si>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</si>
  <si>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</si>
  <si>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</si>
  <si>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</si>
  <si>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</si>
  <si>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</si>
  <si>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</si>
  <si>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</si>
  <si>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</si>
  <si>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</si>
  <si>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</si>
  <si>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</si>
  <si>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</si>
  <si>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</si>
  <si>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</si>
  <si>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</si>
  <si>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</si>
  <si>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</si>
  <si>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</si>
  <si>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</si>
  <si>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</si>
  <si>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</si>
  <si>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</si>
  <si>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</si>
  <si>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</si>
  <si>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</si>
  <si>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</si>
  <si>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</si>
  <si>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</si>
  <si>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</si>
  <si>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</si>
  <si>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</si>
  <si>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</si>
  <si>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</si>
  <si>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</si>
  <si>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</si>
  <si>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</si>
  <si>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</si>
  <si>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</si>
  <si>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</si>
  <si>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</si>
  <si>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</si>
  <si>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</si>
  <si>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</si>
  <si>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</si>
  <si>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</si>
  <si>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</si>
  <si>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</si>
  <si>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</si>
  <si>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</si>
  <si>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</si>
  <si>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</si>
  <si>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</si>
  <si>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</si>
  <si>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</si>
  <si>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</si>
  <si>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</si>
  <si>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</si>
  <si>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</si>
  <si>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</si>
  <si>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</si>
  <si>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</si>
  <si>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</si>
  <si>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</si>
  <si>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</si>
  <si>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</si>
  <si>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</si>
  <si>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</si>
  <si>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</si>
  <si>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</si>
  <si>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</si>
  <si>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</si>
  <si>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</si>
  <si>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</si>
  <si>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</si>
  <si>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</si>
  <si>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</si>
  <si>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</si>
  <si>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</si>
  <si>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</si>
  <si>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</si>
  <si>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</si>
  <si>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</si>
  <si>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</si>
  <si>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</si>
  <si>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</si>
  <si>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</si>
  <si>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</si>
  <si>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</si>
  <si>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</si>
  <si>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</si>
  <si>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</si>
  <si>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</si>
  <si>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</si>
  <si>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</si>
  <si>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</si>
  <si>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</si>
  <si>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</si>
  <si>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</si>
  <si>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</si>
  <si>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</si>
  <si>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</si>
  <si>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</si>
  <si>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</si>
  <si>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</si>
  <si>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</si>
  <si>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</si>
  <si>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</si>
  <si>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</si>
  <si>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</si>
  <si>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</si>
  <si>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</si>
  <si>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</si>
  <si>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</si>
  <si>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</si>
  <si>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</si>
  <si>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</si>
  <si>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</si>
  <si>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</si>
  <si>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</si>
  <si>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</si>
  <si>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</si>
  <si>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</si>
  <si>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</si>
  <si>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</si>
  <si>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</si>
  <si>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</si>
  <si>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</si>
  <si>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</si>
  <si>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</si>
  <si>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</si>
  <si>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</si>
  <si>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</si>
  <si>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</si>
  <si>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</si>
  <si>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</si>
  <si>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</si>
  <si>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</si>
  <si>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</si>
  <si>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</si>
  <si>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</si>
  <si>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</si>
  <si>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</si>
  <si>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</si>
  <si>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</si>
  <si>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</si>
  <si>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</si>
  <si>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</si>
  <si>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</si>
  <si>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</si>
  <si>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</si>
  <si>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</si>
  <si>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</si>
  <si>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</si>
  <si>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</si>
  <si>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</si>
  <si>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</si>
  <si>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</si>
  <si>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</si>
  <si>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</si>
  <si>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</si>
  <si>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</si>
  <si>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</si>
  <si>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</si>
  <si>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</si>
  <si>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</si>
  <si>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</si>
  <si>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</si>
  <si>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</si>
  <si>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</si>
  <si>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</si>
  <si>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</si>
  <si>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</si>
  <si>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</si>
  <si>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</si>
  <si>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</si>
  <si>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</si>
  <si>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</si>
  <si>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</si>
  <si>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</si>
  <si>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</si>
  <si>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</si>
  <si>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</si>
  <si>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</si>
  <si>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</si>
  <si>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</si>
  <si>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</si>
  <si>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</si>
  <si>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</si>
  <si>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</si>
  <si>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</si>
  <si>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</si>
  <si>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</si>
  <si>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</si>
  <si>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</si>
  <si>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</si>
  <si>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</si>
  <si>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</si>
  <si>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</si>
  <si>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</si>
  <si>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</si>
  <si>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</si>
  <si>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</si>
  <si>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</si>
  <si>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</si>
  <si>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</si>
  <si>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</si>
  <si>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</si>
  <si>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</si>
  <si>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</si>
  <si>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</si>
  <si>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</si>
  <si>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</si>
  <si>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</si>
  <si>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</si>
  <si>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</si>
  <si>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</si>
  <si>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</si>
  <si>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</si>
  <si>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</si>
  <si>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</si>
  <si>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</si>
  <si>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</si>
  <si>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</si>
  <si>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</si>
  <si>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</si>
  <si>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</si>
  <si>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</si>
  <si>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</si>
  <si>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</si>
  <si>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</si>
  <si>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</si>
  <si>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</si>
  <si>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</si>
  <si>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</si>
  <si>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</si>
  <si>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</si>
  <si>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</si>
  <si>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</si>
  <si>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</si>
  <si>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</si>
  <si>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</si>
  <si>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</si>
  <si>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</si>
  <si>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</si>
  <si>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</si>
  <si>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</si>
  <si>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</si>
  <si>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</si>
  <si>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</si>
  <si>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</si>
  <si>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</si>
  <si>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</si>
  <si>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</si>
  <si>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</si>
  <si>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</si>
  <si>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</si>
  <si>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</si>
  <si>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</si>
  <si>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</si>
  <si>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</si>
  <si>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</si>
  <si>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</si>
  <si>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</si>
  <si>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</si>
  <si>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</si>
  <si>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</si>
  <si>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</si>
  <si>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</si>
  <si>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</si>
  <si>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</si>
  <si>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</si>
  <si>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</si>
  <si>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</si>
  <si>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</si>
  <si>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</si>
  <si>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</si>
  <si>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</si>
  <si>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</si>
  <si>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</si>
  <si>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</si>
  <si>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</si>
  <si>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</si>
  <si>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</si>
  <si>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</si>
  <si>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</si>
  <si>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</si>
  <si>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</si>
  <si>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</si>
  <si>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</si>
  <si>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</si>
  <si>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</si>
  <si>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</si>
  <si>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</si>
  <si>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</si>
  <si>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</si>
  <si>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</si>
  <si>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</si>
  <si>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</si>
  <si>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</si>
  <si>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</si>
  <si>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</si>
  <si>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</si>
  <si>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</si>
  <si>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</si>
  <si>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</si>
  <si>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</si>
  <si>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</si>
  <si>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</si>
  <si>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</si>
  <si>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</si>
  <si>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</si>
  <si>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</si>
  <si>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</si>
  <si>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</si>
  <si>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</si>
  <si>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</si>
  <si>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</si>
  <si>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</si>
  <si>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</si>
  <si>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</si>
  <si>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</si>
  <si>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</si>
  <si>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</si>
  <si>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</si>
  <si>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</si>
  <si>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</si>
  <si>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</si>
  <si>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</si>
  <si>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</si>
  <si>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</si>
  <si>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</si>
  <si>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</si>
  <si>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</si>
  <si>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</si>
  <si>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</si>
  <si>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</si>
  <si>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</si>
  <si>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</si>
  <si>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</si>
  <si>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</si>
  <si>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</si>
  <si>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</si>
  <si>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</si>
  <si>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</si>
  <si>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</si>
  <si>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</si>
  <si>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</si>
  <si>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</si>
  <si>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</si>
  <si>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</si>
  <si>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</si>
  <si>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</si>
  <si>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</si>
  <si>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</si>
  <si>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</si>
  <si>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</si>
  <si>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</si>
  <si>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</si>
  <si>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</si>
  <si>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</si>
  <si>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</si>
  <si>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</si>
  <si>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</si>
  <si>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</si>
  <si>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</si>
  <si>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</si>
  <si>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</si>
  <si>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</si>
  <si>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</si>
  <si>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</si>
  <si>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</si>
  <si>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</si>
  <si>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</si>
  <si>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</si>
  <si>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</si>
  <si>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</si>
  <si>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</si>
  <si>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</si>
  <si>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</si>
  <si>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</si>
  <si>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</si>
  <si>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</si>
  <si>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</si>
  <si>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</si>
  <si>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</si>
  <si>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</si>
  <si>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</si>
  <si>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</si>
  <si>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</si>
  <si>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</si>
  <si>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</si>
  <si>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</si>
  <si>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</si>
  <si>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</si>
  <si>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</si>
  <si>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</si>
  <si>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</si>
  <si>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</si>
  <si>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</si>
  <si>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</si>
  <si>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</si>
  <si>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</si>
  <si>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</si>
  <si>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</si>
  <si>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</si>
  <si>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</si>
  <si>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</si>
  <si>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</si>
  <si>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</si>
  <si>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</si>
  <si>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</si>
  <si>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</si>
  <si>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</si>
  <si>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</si>
  <si>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</si>
  <si>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</si>
  <si>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</si>
  <si>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</si>
  <si>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</si>
  <si>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</si>
  <si>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</si>
  <si>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</si>
  <si>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</si>
  <si>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</si>
  <si>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</si>
  <si>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</si>
  <si>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</si>
  <si>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</si>
  <si>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</si>
  <si>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</si>
  <si>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</si>
  <si>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</si>
  <si>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</si>
  <si>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</si>
  <si>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</si>
  <si>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</si>
  <si>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</si>
  <si>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</si>
  <si>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</si>
  <si>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</si>
  <si>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</si>
  <si>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</si>
  <si>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</si>
  <si>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</si>
  <si>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</si>
  <si>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</si>
  <si>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</si>
  <si>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</si>
  <si>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</si>
  <si>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</si>
  <si>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</si>
  <si>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</si>
  <si>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</si>
  <si>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</si>
  <si>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</si>
  <si>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</si>
  <si>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</si>
  <si>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</si>
  <si>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</si>
  <si>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</si>
  <si>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</si>
  <si>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</si>
  <si>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</si>
  <si>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</si>
  <si>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</si>
  <si>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</si>
  <si>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</si>
  <si>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</si>
  <si>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</si>
  <si>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</si>
  <si>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</si>
  <si>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</si>
  <si>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</si>
  <si>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</si>
  <si>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</si>
  <si>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</si>
  <si>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</si>
  <si>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</si>
  <si>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</si>
  <si>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</si>
  <si>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</si>
  <si>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</si>
  <si>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</si>
  <si>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</si>
  <si>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</si>
  <si>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</si>
  <si>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</si>
  <si>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</si>
  <si>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</si>
  <si>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</si>
  <si>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</si>
  <si>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</si>
  <si>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</si>
  <si>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</si>
  <si>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</si>
  <si>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</si>
  <si>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</si>
  <si>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</si>
  <si>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</si>
  <si>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</si>
  <si>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</si>
  <si>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</si>
  <si>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</si>
  <si>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</si>
  <si>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</si>
  <si>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</si>
  <si>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</si>
  <si>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</si>
  <si>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</si>
  <si>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</si>
  <si>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</si>
  <si>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</si>
  <si>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</si>
  <si>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</si>
  <si>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</si>
  <si>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</si>
  <si>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</si>
  <si>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</si>
  <si>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</si>
  <si>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</si>
  <si>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</si>
  <si>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</si>
  <si>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</si>
  <si>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</si>
  <si>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</si>
  <si>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</si>
  <si>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</si>
  <si>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</si>
  <si>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</si>
  <si>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</si>
  <si>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</si>
  <si>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</si>
  <si>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</si>
  <si>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</si>
  <si>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</si>
  <si>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</si>
  <si>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</si>
  <si>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</si>
  <si>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</si>
  <si>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</si>
  <si>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</si>
  <si>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</si>
  <si>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</si>
  <si>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</si>
  <si>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</si>
  <si>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</si>
  <si>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</si>
  <si>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</si>
  <si>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</si>
  <si>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</si>
  <si>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</si>
  <si>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</si>
  <si>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</si>
  <si>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</si>
  <si>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</si>
  <si>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</si>
  <si>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</si>
  <si>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</si>
  <si>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</si>
  <si>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</si>
  <si>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</si>
  <si>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</si>
  <si>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</si>
  <si>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</si>
  <si>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</si>
  <si>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</si>
  <si>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</si>
  <si>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</si>
  <si>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</si>
  <si>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</si>
  <si>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</si>
  <si>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</si>
  <si>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</si>
  <si>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</si>
  <si>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</si>
  <si>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</si>
  <si>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</si>
  <si>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</si>
  <si>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</si>
  <si>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</si>
  <si>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</si>
  <si>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</si>
  <si>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</si>
  <si>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</si>
  <si>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</si>
  <si>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</si>
  <si>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</si>
  <si>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</si>
  <si>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</si>
  <si>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</si>
  <si>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</si>
  <si>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</si>
  <si>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</si>
  <si>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</si>
  <si>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</si>
  <si>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</si>
  <si>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</si>
  <si>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</si>
  <si>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</si>
  <si>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</si>
  <si>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</si>
  <si>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</si>
  <si>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</si>
  <si>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</si>
  <si>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</si>
  <si>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</si>
  <si>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</si>
  <si>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</si>
  <si>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</si>
  <si>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</si>
  <si>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</si>
  <si>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</si>
  <si>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</si>
  <si>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</si>
  <si>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</si>
  <si>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</si>
  <si>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</si>
  <si>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</si>
  <si>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</si>
  <si>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</si>
  <si>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</si>
  <si>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</si>
  <si>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</si>
  <si>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</si>
  <si>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</si>
  <si>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</si>
  <si>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</si>
  <si>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</si>
  <si>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</si>
  <si>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</si>
  <si>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</si>
  <si>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</si>
  <si>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</si>
  <si>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</si>
  <si>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</si>
  <si>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</si>
  <si>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</si>
  <si>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</si>
  <si>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</si>
  <si>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</si>
  <si>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</si>
  <si>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</si>
  <si>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</si>
  <si>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</si>
  <si>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</si>
  <si>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</si>
  <si>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</si>
  <si>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</si>
  <si>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</si>
  <si>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</si>
  <si>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</si>
  <si>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</si>
  <si>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</si>
  <si>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</si>
  <si>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</si>
  <si>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</si>
  <si>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</si>
  <si>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</si>
  <si>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</si>
  <si>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</si>
  <si>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</si>
  <si>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</si>
  <si>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</si>
  <si>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</si>
  <si>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</si>
  <si>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</si>
  <si>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</si>
  <si>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</si>
  <si>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</si>
  <si>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</si>
  <si>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</si>
  <si>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</si>
  <si>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</si>
  <si>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</si>
  <si>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</si>
  <si>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</si>
  <si>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</si>
  <si>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</si>
  <si>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</si>
  <si>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</si>
  <si>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</si>
  <si>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</si>
  <si>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</si>
  <si>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</si>
  <si>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</si>
  <si>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</si>
  <si>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</si>
  <si>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</si>
  <si>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</si>
  <si>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</si>
  <si>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</si>
  <si>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</si>
  <si>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</si>
  <si>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</si>
  <si>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</si>
  <si>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</si>
  <si>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</si>
  <si>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</si>
  <si>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</si>
  <si>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</si>
  <si>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</si>
  <si>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</si>
  <si>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</si>
  <si>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</si>
  <si>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</si>
  <si>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</si>
  <si>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</si>
  <si>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</si>
  <si>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</si>
  <si>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</si>
  <si>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</si>
  <si>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</si>
  <si>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</si>
  <si>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</si>
  <si>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</si>
  <si>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</si>
  <si>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</si>
  <si>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</si>
  <si>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</si>
  <si>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</si>
  <si>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</si>
  <si>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</si>
  <si>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</si>
  <si>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</si>
  <si>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</si>
  <si>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</si>
  <si>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</si>
  <si>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</si>
  <si>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</si>
  <si>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</si>
  <si>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</si>
  <si>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</si>
  <si>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</si>
  <si>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</si>
  <si>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</si>
  <si>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</si>
  <si>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</si>
  <si>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</si>
  <si>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</si>
  <si>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</si>
  <si>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</si>
  <si>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</si>
  <si>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</si>
  <si>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</si>
  <si>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</si>
  <si>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</si>
  <si>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</si>
  <si>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</si>
  <si>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</si>
  <si>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</si>
  <si>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</si>
  <si>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</si>
  <si>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</si>
  <si>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</si>
  <si>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</si>
  <si>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</si>
  <si>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</si>
  <si>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</si>
  <si>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</si>
  <si>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</si>
  <si>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</si>
  <si>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</si>
  <si>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</si>
  <si>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</si>
  <si>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</si>
  <si>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</si>
  <si>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</si>
  <si>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</si>
  <si>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</si>
  <si>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</si>
  <si>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</si>
  <si>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</si>
  <si>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</si>
  <si>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</si>
  <si>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</si>
  <si>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</si>
  <si>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</si>
  <si>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</si>
  <si>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</si>
  <si>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</si>
  <si>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</si>
  <si>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</si>
  <si>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</si>
  <si>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</si>
  <si>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</si>
  <si>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</si>
  <si>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</si>
  <si>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</si>
  <si>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</si>
  <si>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</si>
  <si>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</si>
  <si>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</si>
  <si>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</si>
  <si>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</si>
  <si>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</si>
  <si>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</si>
  <si>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</si>
  <si>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</si>
  <si>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</si>
  <si>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</si>
  <si>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</si>
  <si>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</si>
  <si>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</si>
  <si>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</si>
  <si>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</si>
  <si>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</si>
  <si>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</si>
  <si>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</si>
  <si>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</si>
  <si>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</si>
  <si>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</si>
  <si>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</si>
  <si>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</si>
  <si>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</si>
  <si>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</si>
  <si>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</si>
  <si>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</si>
  <si>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</si>
  <si>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</si>
  <si>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</si>
  <si>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</si>
  <si>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</si>
  <si>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</si>
  <si>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</si>
  <si>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</si>
  <si>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</si>
  <si>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</si>
  <si>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</si>
  <si>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</si>
  <si>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</si>
  <si>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</si>
  <si>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</si>
  <si>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</si>
  <si>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</si>
  <si>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</si>
  <si>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</si>
  <si>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</si>
  <si>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</si>
  <si>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</si>
  <si>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</si>
  <si>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</si>
  <si>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</si>
  <si>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</si>
  <si>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</si>
  <si>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</si>
  <si>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</si>
  <si>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</si>
  <si>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</si>
  <si>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</si>
  <si>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</si>
  <si>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</si>
  <si>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</si>
  <si>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</si>
  <si>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</si>
  <si>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</si>
  <si>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</si>
  <si>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</si>
  <si>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</si>
  <si>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</si>
  <si>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</si>
  <si>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</si>
  <si>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</si>
  <si>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</si>
  <si>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</si>
  <si>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</si>
  <si>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</si>
  <si>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</si>
  <si>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</si>
  <si>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</si>
  <si>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</si>
  <si>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</si>
  <si>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</si>
  <si>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</si>
  <si>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</si>
  <si>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</si>
  <si>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</si>
  <si>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</si>
  <si>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</si>
  <si>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</si>
  <si>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</si>
  <si>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</si>
  <si>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</si>
  <si>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</si>
  <si>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</si>
  <si>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</si>
  <si>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</si>
  <si>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</si>
  <si>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</si>
  <si>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</si>
  <si>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</si>
  <si>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</si>
  <si>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</si>
  <si>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</si>
  <si>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</si>
  <si>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</si>
  <si>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</si>
  <si>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</si>
  <si>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</si>
  <si>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</si>
  <si>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</si>
  <si>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</si>
  <si>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</si>
  <si>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</si>
  <si>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</si>
  <si>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</si>
  <si>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</si>
  <si>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</si>
  <si>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</si>
  <si>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</si>
  <si>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</si>
  <si>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</si>
  <si>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</si>
  <si>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</si>
  <si>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</si>
  <si>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</si>
  <si>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</si>
  <si>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</si>
  <si>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</si>
  <si>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</si>
  <si>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</si>
  <si>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</si>
  <si>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</si>
  <si>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</si>
  <si>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</si>
  <si>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</si>
  <si>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</si>
  <si>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</si>
  <si>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</si>
  <si>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</si>
  <si>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</si>
  <si>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</si>
  <si>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</si>
  <si>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</si>
  <si>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</si>
  <si>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</si>
  <si>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</si>
  <si>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</si>
  <si>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</si>
  <si>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</si>
  <si>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</si>
  <si>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</si>
  <si>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</si>
  <si>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</si>
  <si>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</si>
  <si>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</si>
  <si>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</si>
  <si>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</si>
  <si>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</si>
  <si>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</si>
  <si>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</si>
  <si>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</si>
  <si>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</si>
  <si>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</si>
  <si>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</si>
  <si>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</si>
  <si>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</si>
  <si>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</si>
  <si>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</si>
  <si>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</si>
  <si>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</si>
  <si>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</si>
  <si>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</si>
  <si>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</si>
  <si>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</si>
  <si>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</si>
  <si>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</si>
  <si>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</si>
  <si>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</si>
  <si>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</si>
  <si>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</si>
  <si>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</si>
  <si>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</si>
  <si>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</si>
  <si>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</si>
  <si>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</si>
  <si>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</si>
  <si>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</si>
  <si>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</si>
  <si>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</si>
  <si>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</si>
  <si>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</si>
  <si>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</si>
  <si>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</si>
  <si>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</si>
  <si>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</si>
  <si>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</si>
  <si>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</si>
  <si>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</si>
  <si>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</si>
  <si>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</si>
  <si>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</si>
  <si>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</si>
  <si>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</si>
  <si>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</si>
  <si>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</si>
  <si>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</si>
  <si>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</si>
  <si>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</si>
  <si>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</si>
  <si>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</si>
  <si>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</si>
  <si>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</si>
  <si>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</si>
  <si>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</si>
  <si>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</si>
  <si>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</si>
  <si>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</si>
  <si>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</si>
  <si>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</si>
  <si>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</si>
  <si>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</si>
  <si>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</si>
  <si>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</si>
  <si>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</si>
  <si>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</si>
  <si>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</si>
  <si>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</si>
  <si>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</si>
  <si>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</si>
  <si>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</si>
  <si>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</si>
  <si>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</si>
  <si>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</si>
  <si>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</si>
  <si>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</si>
  <si>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</si>
  <si>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</si>
  <si>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</si>
  <si>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</si>
  <si>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</si>
  <si>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</si>
  <si>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</si>
  <si>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</si>
  <si>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</si>
  <si>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</si>
  <si>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</si>
  <si>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</si>
  <si>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</si>
  <si>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</si>
  <si>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</si>
  <si>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</si>
  <si>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</si>
  <si>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</si>
  <si>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</si>
  <si>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</si>
  <si>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</si>
  <si>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</si>
  <si>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</si>
  <si>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</si>
  <si>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</si>
  <si>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</si>
  <si>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</si>
  <si>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</si>
  <si>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</si>
  <si>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</si>
  <si>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</si>
  <si>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</si>
  <si>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</si>
  <si>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</si>
  <si>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</si>
  <si>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</si>
  <si>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</si>
  <si>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</si>
  <si>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</si>
  <si>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</si>
  <si>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</si>
  <si>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</si>
  <si>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</si>
  <si>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</si>
  <si>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</si>
  <si>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</si>
  <si>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</si>
  <si>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</si>
  <si>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</si>
  <si>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</si>
  <si>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</si>
  <si>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</si>
  <si>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</si>
  <si>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</si>
  <si>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</si>
  <si>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</si>
  <si>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</si>
  <si>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</si>
  <si>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</si>
  <si>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</si>
  <si>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</si>
  <si>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</si>
  <si>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</si>
  <si>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</si>
  <si>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</si>
  <si>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</si>
  <si>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</si>
  <si>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</si>
  <si>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</si>
  <si>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</si>
  <si>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</si>
  <si>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</si>
  <si>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</si>
  <si>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</si>
  <si>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</si>
  <si>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</si>
  <si>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</si>
  <si>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</si>
  <si>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</si>
  <si>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</si>
  <si>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</si>
  <si>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</si>
  <si>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</si>
  <si>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</si>
  <si>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</si>
  <si>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</si>
  <si>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</si>
  <si>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</si>
  <si>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</si>
  <si>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</si>
  <si>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</si>
  <si>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</si>
  <si>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</si>
  <si>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</si>
  <si>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</si>
  <si>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</si>
  <si>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</si>
  <si>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</si>
  <si>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</si>
  <si>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</si>
  <si>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</si>
  <si>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</si>
  <si>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</si>
  <si>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</si>
  <si>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</si>
  <si>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</si>
  <si>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</si>
  <si>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</si>
  <si>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</si>
  <si>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</si>
  <si>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</si>
  <si>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</si>
  <si>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</si>
  <si>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</si>
  <si>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</si>
  <si>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</si>
  <si>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</si>
  <si>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</si>
  <si>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</si>
  <si>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</si>
  <si>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</si>
  <si>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</si>
  <si>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</si>
  <si>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</si>
  <si>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</si>
  <si>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</si>
  <si>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</si>
  <si>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</si>
  <si>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</si>
  <si>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</si>
  <si>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</si>
  <si>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</si>
  <si>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</si>
  <si>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</si>
  <si>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</si>
  <si>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</si>
  <si>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</si>
  <si>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</si>
  <si>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</si>
  <si>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</si>
  <si>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</si>
  <si>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</si>
  <si>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</si>
  <si>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</si>
  <si>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</si>
  <si>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</si>
  <si>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</si>
  <si>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</si>
  <si>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</si>
  <si>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</si>
  <si>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</si>
  <si>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</si>
  <si>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</si>
  <si>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</si>
  <si>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</si>
  <si>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</si>
  <si>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</si>
  <si>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</si>
  <si>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</si>
  <si>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</si>
  <si>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</si>
  <si>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</si>
  <si>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</si>
  <si>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</si>
  <si>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</si>
  <si>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</si>
  <si>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</si>
  <si>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</si>
  <si>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</si>
  <si>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</si>
  <si>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</si>
  <si>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</si>
  <si>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</si>
  <si>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</si>
  <si>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</si>
  <si>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</si>
  <si>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</si>
  <si>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</si>
  <si>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</si>
  <si>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</si>
  <si>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</si>
  <si>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</si>
  <si>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</si>
  <si>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</si>
  <si>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</si>
  <si>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</si>
  <si>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</si>
  <si>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</si>
  <si>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</si>
  <si>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</si>
  <si>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</si>
  <si>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</si>
  <si>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</si>
  <si>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</si>
  <si>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</si>
  <si>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</si>
  <si>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</si>
  <si>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</si>
  <si>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</si>
  <si>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</si>
  <si>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</si>
  <si>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</si>
  <si>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</si>
  <si>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</si>
  <si>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</si>
  <si>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</si>
  <si>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</si>
  <si>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</si>
  <si>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</si>
  <si>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</si>
  <si>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</si>
  <si>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</si>
  <si>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</si>
  <si>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</si>
  <si>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</si>
  <si>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</si>
  <si>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</si>
  <si>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</si>
  <si>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</si>
  <si>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</si>
  <si>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</si>
  <si>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</si>
  <si>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</si>
  <si>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</si>
  <si>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</si>
  <si>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</si>
  <si>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</si>
  <si>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</si>
  <si>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</si>
  <si>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</si>
  <si>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</si>
  <si>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</si>
  <si>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</si>
  <si>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</si>
  <si>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</si>
  <si>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</si>
  <si>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</si>
  <si>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</si>
  <si>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</si>
  <si>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</si>
  <si>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</si>
  <si>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</si>
  <si>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</si>
  <si>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</si>
  <si>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</si>
  <si>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</si>
  <si>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</si>
  <si>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</si>
  <si>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</si>
  <si>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</si>
  <si>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</si>
  <si>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</si>
  <si>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</si>
  <si>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</si>
  <si>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</si>
  <si>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</si>
  <si>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</si>
  <si>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</si>
  <si>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</si>
  <si>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</si>
  <si>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</si>
  <si>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</si>
  <si>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</si>
  <si>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</si>
  <si>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</si>
  <si>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</si>
  <si>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</si>
  <si>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</si>
  <si>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</si>
  <si>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</si>
  <si>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</si>
  <si>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</si>
  <si>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</si>
  <si>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</si>
  <si>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</si>
  <si>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</si>
  <si>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</si>
  <si>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</si>
  <si>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</si>
  <si>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</si>
  <si>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</si>
  <si>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</si>
  <si>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</si>
  <si>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</si>
  <si>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</si>
  <si>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</si>
  <si>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</si>
  <si>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</si>
  <si>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</si>
  <si>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</si>
  <si>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</si>
  <si>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</si>
  <si>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</si>
  <si>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</si>
  <si>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</si>
  <si>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</si>
  <si>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</si>
  <si>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</si>
  <si>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</si>
  <si>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</si>
  <si>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</si>
  <si>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</si>
  <si>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</si>
  <si>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</si>
  <si>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</si>
  <si>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</si>
  <si>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</si>
  <si>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</si>
  <si>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</si>
  <si>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</si>
  <si>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</si>
  <si>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</si>
  <si>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</si>
  <si>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</si>
  <si>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</si>
  <si>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</si>
  <si>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</si>
  <si>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</si>
  <si>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</si>
  <si>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</si>
  <si>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</si>
  <si>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</si>
  <si>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</si>
  <si>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</si>
  <si>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</si>
  <si>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</si>
  <si>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</si>
  <si>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</si>
  <si>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</si>
  <si>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</si>
  <si>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</si>
  <si>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</si>
  <si>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</si>
  <si>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</si>
  <si>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</si>
  <si>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</si>
  <si>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</si>
  <si>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</si>
  <si>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</si>
  <si>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</si>
  <si>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</si>
  <si>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</si>
  <si>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</si>
  <si>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</si>
  <si>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</si>
  <si>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</si>
  <si>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</si>
  <si>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</si>
  <si>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</si>
  <si>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</si>
  <si>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</si>
  <si>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</si>
  <si>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</si>
  <si>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</si>
  <si>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</si>
  <si>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</si>
  <si>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</si>
  <si>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</si>
  <si>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</si>
  <si>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</si>
  <si>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</si>
  <si>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</si>
  <si>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</si>
  <si>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</si>
  <si>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</si>
  <si>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</si>
  <si>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</si>
  <si>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</si>
  <si>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</si>
  <si>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</si>
  <si>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</si>
  <si>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</si>
  <si>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</si>
  <si>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</si>
  <si>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</si>
  <si>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</si>
  <si>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</si>
  <si>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</si>
  <si>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</si>
  <si>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</si>
  <si>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</si>
  <si>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</si>
  <si>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</si>
  <si>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</si>
  <si>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</si>
  <si>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</si>
  <si>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</si>
  <si>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</si>
  <si>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</si>
  <si>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</si>
  <si>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</si>
  <si>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</si>
  <si>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</si>
  <si>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</si>
  <si>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</si>
  <si>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</si>
  <si>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</si>
  <si>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</si>
  <si>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</si>
  <si>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</si>
  <si>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</si>
  <si>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</si>
  <si>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</si>
  <si>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</si>
  <si>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</si>
  <si>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</si>
  <si>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</si>
  <si>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</si>
  <si>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</si>
  <si>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</si>
  <si>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</si>
  <si>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</si>
  <si>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</si>
  <si>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</si>
  <si>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</si>
  <si>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</si>
  <si>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</si>
  <si>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</si>
  <si>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</si>
  <si>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</si>
  <si>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</si>
  <si>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</si>
  <si>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</si>
  <si>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</si>
  <si>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</si>
  <si>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</si>
  <si>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</si>
  <si>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</si>
  <si>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</si>
  <si>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</si>
  <si>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</si>
  <si>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</si>
  <si>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</si>
  <si>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</si>
  <si>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</si>
  <si>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</si>
  <si>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</si>
  <si>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</si>
  <si>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</si>
  <si>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</si>
  <si>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</si>
  <si>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</si>
  <si>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</si>
  <si>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</si>
  <si>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</si>
  <si>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</si>
  <si>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</si>
  <si>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</si>
  <si>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</si>
  <si>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</si>
  <si>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</si>
  <si>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</si>
  <si>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</si>
  <si>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</si>
  <si>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</si>
  <si>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</si>
  <si>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</si>
  <si>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</si>
  <si>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</si>
  <si>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</si>
  <si>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</si>
  <si>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</si>
  <si>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</si>
  <si>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</si>
  <si>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</si>
  <si>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</si>
  <si>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</si>
  <si>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</si>
  <si>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</si>
  <si>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</si>
  <si>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</si>
  <si>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</si>
  <si>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</si>
  <si>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</si>
  <si>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</si>
  <si>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</si>
  <si>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</si>
  <si>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</si>
  <si>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</si>
  <si>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</si>
  <si>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</si>
  <si>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</si>
  <si>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</si>
  <si>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</si>
  <si>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</si>
  <si>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</si>
  <si>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</si>
  <si>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</si>
  <si>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</si>
  <si>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</si>
  <si>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</si>
  <si>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</si>
  <si>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</si>
  <si>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</si>
  <si>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</si>
  <si>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</si>
  <si>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</si>
  <si>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</si>
  <si>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</si>
  <si>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</si>
  <si>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</si>
  <si>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</si>
  <si>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</si>
  <si>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</si>
  <si>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</si>
  <si>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</si>
  <si>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</si>
  <si>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</si>
  <si>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</si>
  <si>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</si>
  <si>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</si>
  <si>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</si>
  <si>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</si>
  <si>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</si>
  <si>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</si>
  <si>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</si>
  <si>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</si>
  <si>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</si>
  <si>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</si>
  <si>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</si>
  <si>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</si>
  <si>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</si>
  <si>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</si>
  <si>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</si>
  <si>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</si>
  <si>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</si>
  <si>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</si>
  <si>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</si>
  <si>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</si>
  <si>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</si>
  <si>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</si>
  <si>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</si>
  <si>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</si>
  <si>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</si>
  <si>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</si>
  <si>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</si>
  <si>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</si>
  <si>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</si>
  <si>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</si>
  <si>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</si>
  <si>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</si>
  <si>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</si>
  <si>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</si>
  <si>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</si>
  <si>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</si>
  <si>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</si>
  <si>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</si>
  <si>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</si>
  <si>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</si>
  <si>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</si>
  <si>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</si>
  <si>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</si>
  <si>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</si>
  <si>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</si>
  <si>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</si>
  <si>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</si>
  <si>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</si>
  <si>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</si>
  <si>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</si>
  <si>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</si>
  <si>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</si>
  <si>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</si>
  <si>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</si>
  <si>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</si>
  <si>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</si>
  <si>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</si>
  <si>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</si>
  <si>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</si>
  <si>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</si>
  <si>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</si>
  <si>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</si>
  <si>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</si>
  <si>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</si>
  <si>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</si>
  <si>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</si>
  <si>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</si>
  <si>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</si>
  <si>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</si>
  <si>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</si>
  <si>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</si>
  <si>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</si>
  <si>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</si>
  <si>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</si>
  <si>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</si>
  <si>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</si>
  <si>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</si>
  <si>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</si>
  <si>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</si>
  <si>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</si>
  <si>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</si>
  <si>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</si>
  <si>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</si>
  <si>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</si>
  <si>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</si>
  <si>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</si>
  <si>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</si>
  <si>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</si>
  <si>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</si>
  <si>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</si>
  <si>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</si>
  <si>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</si>
  <si>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</si>
  <si>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</si>
  <si>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</si>
  <si>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</si>
  <si>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</si>
  <si>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</si>
  <si>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</si>
  <si>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</si>
  <si>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</si>
  <si>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</si>
  <si>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</si>
  <si>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</si>
  <si>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</si>
  <si>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</si>
  <si>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</si>
  <si>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</si>
  <si>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</si>
  <si>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</si>
  <si>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</si>
  <si>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</si>
  <si>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</si>
  <si>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</si>
  <si>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</si>
  <si>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</si>
  <si>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</si>
  <si>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</si>
  <si>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</si>
  <si>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</si>
  <si>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</si>
  <si>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</si>
  <si>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</si>
  <si>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</si>
  <si>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</si>
  <si>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</si>
  <si>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</si>
  <si>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</si>
  <si>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</si>
  <si>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</si>
  <si>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</si>
  <si>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</si>
  <si>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</si>
  <si>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</si>
  <si>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</si>
  <si>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</si>
  <si>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</si>
  <si>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</si>
  <si>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</si>
  <si>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</si>
  <si>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</si>
  <si>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</si>
  <si>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</si>
  <si>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</si>
  <si>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</si>
  <si>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</si>
  <si>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</si>
  <si>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</si>
  <si>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</si>
  <si>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</si>
  <si>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</si>
  <si>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</si>
  <si>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</si>
  <si>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</si>
  <si>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</si>
  <si>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</si>
  <si>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</si>
  <si>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</si>
  <si>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</si>
  <si>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</si>
  <si>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</si>
  <si>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</si>
  <si>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</si>
  <si>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</si>
  <si>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</si>
  <si>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</si>
  <si>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</si>
  <si>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</si>
  <si>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</si>
  <si>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</si>
  <si>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</si>
  <si>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</si>
  <si>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</si>
  <si>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</si>
  <si>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</si>
  <si>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</si>
  <si>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</si>
  <si>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</si>
  <si>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</si>
  <si>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</si>
  <si>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</si>
  <si>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</si>
  <si>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</si>
  <si>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</si>
  <si>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</si>
  <si>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</si>
  <si>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</si>
  <si>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</si>
  <si>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</si>
  <si>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</si>
  <si>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</si>
  <si>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</si>
  <si>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</si>
  <si>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</si>
  <si>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</si>
  <si>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</si>
  <si>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</si>
  <si>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</si>
  <si>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</si>
  <si>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</si>
  <si>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</si>
  <si>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</si>
  <si>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</si>
  <si>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</si>
  <si>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</si>
  <si>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</si>
  <si>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</si>
  <si>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</si>
  <si>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</si>
  <si>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</si>
  <si>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</si>
  <si>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</si>
  <si>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</si>
  <si>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</si>
  <si>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</si>
  <si>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</si>
  <si>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</si>
  <si>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</si>
  <si>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</si>
  <si>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</si>
  <si>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</si>
  <si>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</si>
  <si>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</si>
  <si>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</si>
  <si>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</si>
  <si>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</si>
  <si>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</si>
  <si>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</si>
  <si>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</si>
  <si>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</si>
  <si>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</si>
  <si>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</si>
  <si>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</si>
  <si>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</si>
  <si>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</si>
  <si>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</si>
  <si>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</si>
  <si>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</si>
  <si>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</si>
  <si>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</si>
  <si>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</si>
  <si>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</si>
  <si>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</si>
  <si>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</si>
  <si>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</si>
  <si>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</si>
  <si>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</si>
  <si>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</si>
  <si>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</si>
  <si>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</si>
  <si>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</si>
  <si>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</si>
  <si>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</si>
  <si>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</si>
  <si>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</si>
  <si>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</si>
  <si>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</si>
  <si>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</si>
  <si>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</si>
  <si>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</si>
  <si>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</si>
  <si>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</si>
  <si>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</si>
  <si>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</si>
  <si>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</si>
  <si>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</si>
  <si>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</si>
  <si>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</si>
  <si>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</si>
  <si>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</si>
  <si>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</si>
  <si>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</si>
  <si>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</si>
  <si>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</si>
  <si>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</si>
  <si>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</si>
  <si>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</si>
  <si>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</si>
  <si>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</si>
  <si>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</si>
  <si>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</si>
  <si>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</si>
  <si>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</si>
  <si>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</si>
  <si>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</si>
  <si>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</si>
  <si>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</si>
  <si>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</si>
  <si>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</si>
  <si>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</si>
  <si>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</si>
  <si>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</si>
  <si>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</si>
  <si>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</si>
  <si>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</si>
  <si>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</si>
  <si>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</si>
  <si>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</si>
  <si>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</si>
  <si>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</si>
  <si>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</si>
  <si>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</si>
  <si>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</si>
  <si>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</si>
  <si>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</si>
  <si>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</si>
  <si>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</si>
  <si>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</si>
  <si>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</si>
  <si>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</si>
  <si>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</si>
  <si>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</si>
  <si>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</si>
  <si>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</si>
  <si>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</si>
  <si>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</si>
  <si>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</si>
  <si>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</si>
  <si>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</si>
  <si>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</si>
  <si>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</si>
  <si>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</si>
  <si>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</si>
  <si>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</si>
  <si>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</si>
  <si>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</si>
  <si>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</si>
  <si>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</si>
  <si>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</si>
  <si>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</si>
  <si>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</si>
  <si>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</si>
  <si>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</si>
  <si>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</si>
  <si>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</si>
  <si>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</si>
  <si>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</si>
  <si>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</si>
  <si>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</si>
  <si>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</si>
  <si>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</si>
  <si>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</si>
  <si>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</si>
  <si>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</si>
  <si>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</si>
  <si>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</si>
  <si>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</si>
  <si>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</si>
  <si>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</si>
  <si>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</si>
  <si>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</si>
  <si>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</si>
  <si>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</si>
  <si>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</si>
  <si>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</si>
  <si>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</si>
  <si>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</si>
  <si>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</si>
  <si>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</si>
  <si>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</si>
  <si>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</si>
  <si>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</si>
  <si>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</si>
  <si>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</si>
  <si>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</si>
  <si>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</si>
  <si>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</si>
  <si>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</si>
  <si>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</si>
  <si>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</si>
  <si>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</si>
  <si>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</si>
  <si>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</si>
  <si>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</si>
  <si>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</si>
  <si>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</si>
  <si>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</si>
  <si>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</si>
  <si>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</si>
  <si>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</si>
  <si>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</si>
  <si>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</si>
  <si>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</si>
  <si>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</si>
  <si>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</si>
  <si>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</si>
  <si>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</si>
  <si>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</si>
  <si>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</si>
  <si>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</si>
  <si>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</si>
  <si>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</si>
  <si>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</si>
  <si>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</si>
  <si>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</si>
  <si>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</si>
  <si>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</si>
  <si>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</si>
  <si>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</si>
  <si>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</si>
  <si>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</si>
  <si>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</si>
  <si>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</si>
  <si>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</si>
  <si>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</si>
  <si>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</si>
  <si>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</si>
  <si>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</si>
  <si>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</si>
  <si>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</si>
  <si>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</si>
  <si>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</si>
  <si>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</si>
  <si>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</si>
  <si>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</si>
  <si>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</si>
  <si>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</si>
  <si>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</si>
  <si>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</si>
  <si>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</si>
  <si>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</si>
  <si>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</si>
  <si>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</si>
  <si>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</si>
  <si>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</si>
  <si>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</si>
  <si>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</si>
  <si>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</si>
  <si>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</si>
  <si>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</si>
  <si>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</si>
  <si>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</si>
  <si>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</si>
  <si>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</si>
  <si>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</si>
  <si>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</si>
  <si>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</si>
  <si>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</si>
  <si>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</si>
  <si>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</si>
  <si>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</si>
  <si>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</si>
  <si>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</si>
  <si>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</si>
  <si>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</si>
  <si>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</si>
  <si>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</si>
  <si>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</si>
  <si>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</si>
  <si>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</si>
  <si>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</si>
  <si>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</si>
  <si>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</si>
  <si>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</si>
  <si>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</si>
  <si>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</si>
  <si>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</si>
  <si>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</si>
  <si>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</si>
  <si>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</si>
  <si>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</si>
  <si>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</si>
  <si>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</si>
  <si>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</si>
  <si>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</si>
  <si>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</si>
  <si>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</si>
  <si>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</si>
  <si>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</si>
  <si>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</si>
  <si>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</si>
  <si>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</si>
  <si>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</si>
  <si>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</si>
  <si>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</si>
  <si>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</si>
  <si>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</si>
  <si>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</si>
  <si>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</si>
  <si>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</si>
  <si>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</si>
  <si>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</si>
  <si>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</si>
  <si>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</si>
  <si>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</si>
  <si>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</si>
  <si>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</si>
  <si>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</si>
  <si>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</si>
  <si>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</si>
  <si>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</si>
  <si>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</si>
  <si>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</si>
  <si>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</si>
  <si>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</si>
  <si>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</si>
  <si>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</si>
  <si>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</si>
  <si>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</si>
  <si>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</si>
  <si>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</si>
  <si>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</si>
  <si>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</si>
  <si>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</si>
  <si>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</si>
  <si>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</si>
  <si>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</si>
  <si>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</si>
  <si>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</si>
  <si>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</si>
  <si>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</si>
  <si>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</si>
  <si>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</si>
  <si>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</si>
  <si>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</si>
  <si>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</si>
  <si>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</si>
  <si>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</si>
  <si>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</si>
  <si>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</si>
  <si>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</si>
  <si>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</si>
  <si>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</si>
  <si>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</si>
  <si>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</si>
  <si>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</si>
  <si>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</si>
  <si>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</si>
  <si>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</si>
  <si>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</si>
  <si>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</si>
  <si>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</si>
  <si>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</si>
  <si>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</si>
  <si>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</si>
  <si>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</si>
  <si>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</si>
  <si>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</si>
  <si>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</si>
  <si>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</si>
  <si>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</si>
  <si>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</si>
  <si>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</si>
  <si>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</si>
  <si>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</si>
  <si>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</si>
  <si>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</si>
  <si>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</si>
  <si>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</si>
  <si>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</si>
  <si>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</si>
  <si>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</si>
  <si>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</si>
  <si>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</si>
  <si>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</si>
  <si>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</si>
  <si>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</si>
  <si>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</si>
  <si>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</si>
  <si>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</si>
  <si>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</si>
  <si>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</si>
  <si>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</si>
  <si>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</si>
  <si>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</si>
  <si>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</si>
  <si>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</si>
  <si>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</si>
  <si>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</si>
  <si>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</si>
  <si>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</si>
  <si>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</si>
  <si>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</si>
  <si>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</si>
  <si>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</si>
  <si>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</si>
  <si>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</si>
  <si>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</si>
  <si>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</si>
  <si>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</si>
  <si>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</si>
  <si>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</si>
  <si>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</si>
  <si>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</si>
  <si>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</si>
  <si>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</si>
  <si>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</si>
  <si>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</si>
  <si>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</si>
  <si>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</si>
  <si>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</si>
  <si>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</si>
  <si>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</si>
  <si>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</si>
  <si>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</si>
  <si>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</si>
  <si>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</si>
  <si>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</si>
  <si>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</si>
  <si>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</si>
  <si>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</si>
  <si>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</si>
  <si>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</si>
  <si>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</si>
  <si>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</si>
  <si>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</si>
  <si>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</si>
  <si>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</si>
  <si>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</si>
  <si>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</si>
  <si>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</si>
  <si>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</si>
  <si>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</si>
  <si>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</si>
  <si>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</si>
  <si>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</si>
  <si>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</si>
  <si>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</si>
  <si>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</si>
  <si>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</si>
  <si>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</si>
  <si>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</si>
  <si>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</si>
  <si>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</si>
  <si>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</si>
  <si>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</si>
  <si>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</si>
  <si>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</si>
  <si>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</si>
  <si>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</si>
  <si>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</si>
  <si>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</si>
  <si>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</si>
  <si>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</si>
  <si>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</si>
  <si>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</si>
  <si>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</si>
  <si>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</si>
  <si>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</si>
  <si>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</si>
  <si>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</si>
  <si>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</si>
  <si>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</si>
  <si>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</si>
  <si>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</si>
  <si>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</si>
  <si>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</si>
  <si>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</si>
  <si>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</si>
  <si>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</si>
  <si>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</si>
  <si>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</si>
  <si>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</si>
  <si>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</si>
  <si>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</si>
  <si>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</si>
  <si>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</si>
  <si>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</si>
  <si>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</si>
  <si>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</si>
  <si>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</si>
  <si>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</si>
  <si>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</si>
  <si>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</si>
  <si>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</si>
  <si>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</si>
  <si>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</si>
  <si>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</si>
  <si>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</si>
  <si>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</si>
  <si>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</si>
  <si>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</si>
  <si>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</si>
  <si>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</si>
  <si>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</si>
  <si>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</si>
  <si>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</si>
  <si>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</si>
  <si>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</si>
  <si>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</si>
  <si>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</si>
  <si>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</si>
  <si>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</si>
  <si>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</si>
  <si>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</si>
  <si>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</si>
  <si>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</si>
  <si>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</si>
  <si>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</si>
  <si>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</si>
  <si>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</si>
  <si>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</si>
  <si>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</si>
  <si>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</si>
  <si>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</si>
  <si>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</si>
  <si>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</si>
  <si>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</si>
  <si>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</si>
  <si>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</si>
  <si>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</si>
  <si>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</si>
  <si>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</si>
  <si>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</si>
  <si>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</si>
  <si>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</si>
  <si>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</si>
  <si>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</si>
  <si>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</si>
  <si>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</si>
  <si>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</si>
  <si>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</si>
  <si>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</si>
  <si>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</si>
  <si>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</si>
  <si>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</si>
  <si>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</si>
  <si>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</si>
  <si>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</si>
  <si>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</si>
  <si>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</si>
  <si>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</si>
  <si>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</si>
  <si>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</si>
  <si>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</si>
  <si>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</si>
  <si>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</si>
  <si>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</si>
  <si>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</si>
  <si>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</si>
  <si>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</si>
  <si>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</si>
  <si>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</si>
  <si>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</si>
  <si>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</si>
  <si>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</si>
  <si>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</si>
  <si>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</si>
  <si>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</si>
  <si>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</si>
  <si>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</si>
  <si>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</si>
  <si>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</si>
  <si>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</si>
  <si>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</si>
  <si>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</si>
  <si>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</si>
  <si>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</si>
  <si>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</si>
  <si>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</si>
  <si>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</si>
  <si>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</si>
  <si>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</si>
  <si>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</si>
  <si>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</si>
  <si>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</si>
  <si>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</si>
  <si>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</si>
  <si>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</si>
  <si>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</si>
  <si>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</si>
  <si>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</si>
  <si>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</si>
  <si>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</si>
  <si>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</si>
  <si>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</si>
  <si>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</si>
  <si>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</si>
  <si>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</si>
  <si>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</si>
  <si>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</si>
  <si>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</si>
  <si>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</si>
  <si>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</si>
  <si>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</si>
  <si>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</si>
  <si>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</si>
  <si>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</si>
  <si>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</si>
  <si>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</si>
  <si>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</si>
  <si>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</si>
  <si>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</si>
  <si>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</si>
  <si>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</si>
  <si>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</si>
  <si>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</si>
  <si>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</si>
  <si>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</si>
  <si>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</si>
  <si>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</si>
  <si>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</si>
  <si>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</si>
  <si>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</si>
  <si>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</si>
  <si>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</si>
  <si>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</si>
  <si>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</si>
  <si>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</si>
  <si>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</si>
  <si>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</si>
  <si>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</si>
  <si>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</si>
  <si>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</si>
  <si>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</si>
  <si>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</si>
  <si>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</si>
  <si>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</si>
  <si>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</si>
  <si>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</si>
  <si>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</si>
  <si>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</si>
  <si>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</si>
  <si>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</si>
  <si>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</si>
  <si>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</si>
  <si>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</si>
  <si>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</si>
  <si>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</si>
  <si>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</si>
  <si>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</si>
  <si>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</si>
  <si>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</si>
  <si>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</si>
  <si>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</si>
  <si>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</si>
  <si>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</si>
  <si>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</si>
  <si>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</si>
  <si>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</si>
  <si>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</si>
  <si>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</si>
  <si>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</si>
  <si>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</si>
  <si>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</si>
  <si>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</si>
  <si>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</si>
  <si>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</si>
  <si>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</si>
  <si>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</si>
  <si>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</si>
  <si>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</si>
  <si>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</si>
  <si>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</si>
  <si>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</si>
  <si>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</si>
  <si>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</si>
  <si>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</si>
  <si>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</si>
  <si>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</si>
  <si>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</si>
  <si>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</si>
  <si>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</si>
  <si>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</si>
  <si>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</si>
  <si>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</si>
  <si>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</si>
  <si>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</si>
  <si>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</si>
  <si>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</si>
  <si>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</si>
  <si>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</si>
  <si>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</si>
  <si>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</si>
  <si>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</si>
  <si>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</si>
  <si>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</si>
  <si>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</si>
  <si>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</si>
  <si>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</si>
  <si>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</si>
  <si>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</si>
  <si>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</si>
  <si>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</si>
  <si>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</si>
  <si>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</si>
  <si>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</si>
  <si>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</si>
  <si>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</si>
  <si>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</si>
  <si>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</si>
  <si>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</si>
  <si>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</si>
  <si>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</si>
  <si>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</si>
  <si>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</si>
  <si>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</si>
  <si>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</si>
  <si>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</si>
  <si>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</si>
  <si>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</si>
  <si>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</si>
  <si>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</si>
  <si>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</si>
  <si>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</si>
  <si>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</si>
  <si>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</si>
  <si>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</si>
  <si>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</si>
  <si>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</si>
  <si>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</si>
  <si>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</si>
  <si>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</si>
  <si>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</si>
  <si>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</si>
  <si>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</si>
  <si>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</si>
  <si>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</si>
  <si>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</si>
  <si>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</si>
  <si>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</si>
  <si>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</si>
  <si>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</si>
  <si>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</si>
  <si>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</si>
  <si>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</si>
  <si>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</si>
  <si>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</si>
  <si>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</si>
  <si>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</si>
  <si>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</si>
  <si>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</si>
  <si>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</si>
  <si>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</si>
  <si>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</si>
  <si>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</si>
  <si>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</si>
  <si>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</si>
  <si>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</si>
  <si>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</si>
  <si>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</si>
  <si>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</si>
  <si>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</si>
  <si>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</si>
  <si>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</si>
  <si>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</si>
  <si>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</si>
  <si>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</si>
  <si>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</si>
  <si>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</si>
  <si>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</si>
  <si>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</si>
  <si>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</si>
  <si>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</si>
  <si>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</si>
  <si>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</si>
  <si>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</si>
  <si>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</si>
  <si>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</si>
  <si>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</si>
  <si>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</si>
  <si>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</si>
  <si>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</si>
  <si>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</si>
  <si>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</si>
  <si>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</si>
  <si>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</si>
  <si>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</si>
  <si>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</si>
  <si>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</si>
  <si>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</si>
  <si>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</si>
  <si>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</si>
  <si>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</si>
  <si>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</si>
  <si>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</si>
  <si>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</si>
  <si>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</si>
  <si>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</si>
  <si>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</si>
  <si>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</si>
  <si>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</si>
  <si>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</si>
  <si>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</si>
  <si>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</si>
  <si>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</si>
  <si>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</si>
  <si>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</si>
  <si>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</si>
  <si>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</si>
  <si>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</si>
  <si>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</si>
  <si>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</si>
  <si>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</si>
  <si>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</si>
  <si>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</si>
  <si>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</si>
  <si>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</si>
  <si>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</si>
  <si>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</si>
  <si>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</si>
  <si>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</si>
  <si>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</si>
  <si>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</si>
  <si>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</si>
  <si>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</si>
  <si>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</si>
  <si>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</si>
  <si>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</si>
  <si>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</si>
  <si>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</si>
  <si>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</si>
  <si>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</si>
  <si>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</si>
  <si>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</si>
  <si>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</si>
  <si>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</si>
  <si>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</si>
  <si>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</si>
  <si>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</si>
  <si>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</si>
  <si>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</si>
  <si>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</si>
  <si>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</si>
  <si>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</si>
  <si>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</si>
  <si>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</si>
  <si>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</si>
  <si>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</si>
  <si>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</si>
  <si>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</si>
  <si>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</si>
  <si>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</si>
  <si>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</si>
  <si>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</si>
  <si>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</si>
  <si>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</si>
  <si>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</si>
  <si>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</si>
  <si>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</si>
  <si>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</si>
  <si>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</si>
  <si>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</si>
  <si>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</si>
  <si>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</si>
  <si>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</si>
  <si>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</si>
  <si>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</si>
  <si>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</si>
  <si>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</si>
  <si>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</si>
  <si>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</si>
  <si>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</si>
  <si>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</si>
  <si>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</si>
  <si>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</si>
  <si>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</si>
  <si>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</si>
  <si>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</si>
  <si>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</si>
  <si>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</si>
  <si>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</si>
  <si>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</si>
  <si>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</si>
  <si>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</si>
  <si>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</si>
  <si>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</si>
  <si>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</si>
  <si>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</si>
  <si>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</si>
  <si>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</si>
  <si>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</si>
  <si>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</si>
  <si>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</si>
  <si>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</si>
  <si>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</si>
  <si>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</si>
  <si>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</si>
  <si>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</si>
  <si>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</si>
  <si>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</si>
  <si>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</si>
  <si>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</si>
  <si>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</si>
  <si>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</si>
  <si>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</si>
  <si>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</si>
  <si>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</si>
  <si>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</si>
  <si>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</si>
  <si>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</si>
  <si>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</si>
  <si>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</si>
  <si>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</si>
  <si>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</si>
  <si>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</si>
  <si>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</si>
  <si>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</si>
  <si>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</si>
  <si>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</si>
  <si>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</si>
  <si>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</si>
  <si>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</si>
  <si>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</si>
  <si>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</si>
  <si>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</si>
  <si>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</si>
  <si>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</si>
  <si>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</si>
  <si>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</si>
  <si>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</si>
  <si>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</si>
  <si>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</si>
  <si>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</si>
  <si>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</si>
  <si>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</si>
  <si>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</si>
  <si>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</si>
  <si>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</si>
  <si>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</si>
  <si>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</si>
  <si>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</si>
  <si>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</si>
  <si>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</si>
  <si>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</si>
  <si>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</si>
  <si>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</si>
  <si>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</si>
  <si>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</si>
  <si>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</si>
  <si>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</si>
  <si>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</si>
  <si>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</si>
  <si>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</si>
  <si>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</si>
  <si>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</si>
  <si>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</si>
  <si>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</si>
  <si>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</si>
  <si>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</si>
  <si>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</si>
  <si>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</si>
  <si>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</si>
  <si>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</si>
  <si>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</si>
  <si>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</si>
  <si>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</si>
  <si>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</si>
  <si>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</si>
  <si>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</si>
  <si>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</si>
  <si>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</si>
  <si>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</si>
  <si>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</si>
  <si>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</si>
  <si>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</si>
  <si>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</si>
  <si>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</si>
  <si>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</si>
  <si>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</si>
  <si>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</si>
  <si>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</si>
  <si>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</si>
  <si>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</si>
  <si>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</si>
  <si>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</si>
  <si>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</si>
  <si>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</si>
  <si>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</si>
  <si>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</si>
  <si>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</si>
  <si>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</si>
  <si>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</si>
  <si>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</si>
  <si>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</si>
  <si>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</si>
  <si>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</si>
  <si>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</si>
  <si>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</si>
  <si>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</si>
  <si>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</si>
  <si>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</si>
  <si>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</si>
  <si>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</si>
  <si>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</si>
  <si>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</si>
  <si>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</si>
  <si>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</si>
  <si>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</si>
  <si>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</si>
  <si>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</si>
  <si>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</si>
  <si>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</si>
  <si>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</si>
  <si>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</si>
  <si>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</si>
  <si>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</si>
  <si>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</si>
  <si>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</si>
  <si>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</si>
  <si>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</si>
  <si>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</si>
  <si>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</si>
  <si>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</si>
  <si>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</si>
  <si>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</si>
  <si>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</si>
  <si>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</si>
  <si>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</si>
  <si>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</si>
  <si>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</si>
  <si>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</si>
  <si>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</si>
  <si>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</si>
  <si>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</si>
  <si>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</si>
  <si>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</si>
  <si>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</si>
  <si>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</si>
  <si>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</si>
  <si>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</si>
  <si>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</si>
  <si>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</si>
  <si>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</si>
  <si>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</si>
  <si>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</si>
  <si>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</si>
  <si>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</si>
  <si>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</si>
  <si>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</si>
  <si>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</si>
  <si>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</si>
  <si>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</si>
  <si>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</si>
  <si>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</si>
  <si>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</si>
  <si>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</si>
  <si>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</si>
  <si>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</si>
  <si>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</si>
  <si>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</si>
  <si>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</si>
  <si>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</si>
  <si>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</si>
  <si>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</si>
  <si>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</si>
  <si>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</si>
  <si>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</si>
  <si>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</si>
  <si>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</si>
  <si>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</si>
  <si>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</si>
  <si>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</si>
  <si>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</si>
  <si>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</si>
  <si>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</si>
  <si>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</si>
  <si>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</si>
  <si>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</si>
  <si>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</si>
  <si>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</si>
  <si>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</si>
  <si>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</si>
  <si>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</si>
  <si>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</si>
  <si>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</si>
  <si>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</si>
  <si>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</si>
  <si>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</si>
  <si>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</si>
  <si>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</si>
  <si>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</si>
  <si>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</si>
  <si>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</si>
  <si>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</si>
  <si>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</si>
  <si>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</si>
  <si>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</si>
  <si>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</si>
  <si>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</si>
  <si>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</si>
  <si>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</si>
  <si>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</si>
  <si>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</si>
  <si>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</si>
  <si>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</si>
  <si>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</si>
  <si>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</si>
  <si>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</si>
  <si>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</si>
  <si>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</si>
  <si>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</si>
  <si>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</si>
  <si>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</si>
  <si>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</si>
  <si>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</si>
  <si>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</si>
  <si>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</si>
  <si>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</si>
  <si>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</si>
  <si>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</si>
  <si>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</si>
  <si>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</si>
  <si>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</si>
  <si>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</si>
  <si>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</si>
  <si>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</si>
  <si>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</si>
  <si>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</si>
  <si>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</si>
  <si>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</si>
  <si>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</si>
  <si>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</si>
  <si>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</si>
  <si>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</si>
  <si>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</si>
  <si>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</si>
  <si>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</si>
  <si>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</si>
  <si>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</si>
  <si>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</si>
  <si>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</si>
  <si>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</si>
  <si>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</si>
  <si>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</si>
  <si>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</si>
  <si>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</si>
  <si>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</si>
  <si>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</si>
  <si>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</si>
  <si>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</si>
  <si>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</si>
  <si>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</si>
  <si>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</si>
  <si>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</si>
  <si>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</si>
  <si>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</si>
  <si>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</si>
  <si>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</si>
  <si>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</si>
  <si>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</si>
  <si>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</si>
  <si>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</si>
  <si>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</si>
  <si>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</si>
  <si>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</si>
  <si>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</si>
  <si>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</si>
  <si>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</si>
  <si>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</si>
  <si>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</si>
  <si>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</si>
  <si>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</si>
  <si>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</si>
  <si>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</si>
  <si>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</si>
  <si>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</si>
  <si>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</si>
  <si>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</si>
  <si>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</si>
  <si>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</si>
  <si>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</si>
  <si>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</si>
  <si>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</si>
  <si>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</si>
  <si>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</si>
  <si>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</si>
  <si>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</si>
  <si>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</si>
  <si>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</si>
  <si>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</si>
  <si>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</si>
  <si>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</si>
  <si>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</si>
  <si>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</si>
  <si>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</si>
  <si>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</si>
  <si>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</si>
  <si>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</si>
  <si>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</si>
  <si>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</si>
  <si>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</si>
  <si>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</si>
  <si>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</si>
  <si>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</si>
  <si>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</si>
  <si>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</si>
  <si>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</si>
  <si>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</si>
  <si>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</si>
  <si>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</si>
  <si>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</si>
  <si>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</si>
  <si>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</si>
  <si>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</si>
  <si>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</si>
  <si>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</si>
  <si>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</si>
  <si>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</si>
  <si>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</si>
  <si>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</si>
  <si>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</si>
  <si>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</si>
  <si>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</si>
  <si>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</si>
  <si>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</si>
  <si>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</si>
  <si>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</si>
  <si>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</si>
  <si>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</si>
  <si>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</si>
  <si>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</si>
  <si>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</si>
  <si>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</si>
  <si>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</si>
  <si>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</si>
  <si>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</si>
  <si>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</si>
  <si>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</si>
  <si>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</si>
  <si>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</si>
  <si>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</si>
  <si>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</si>
  <si>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</si>
  <si>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</si>
  <si>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</si>
  <si>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</si>
  <si>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</si>
  <si>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</si>
  <si>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</si>
  <si>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</si>
  <si>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</si>
  <si>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</si>
  <si>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</si>
  <si>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</si>
  <si>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</si>
  <si>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</si>
  <si>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</si>
  <si>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</si>
  <si>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</si>
  <si>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</si>
  <si>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</si>
  <si>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</si>
  <si>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</si>
  <si>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</si>
  <si>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</si>
  <si>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</si>
  <si>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</si>
  <si>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</si>
  <si>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</si>
  <si>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</si>
  <si>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</si>
  <si>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</si>
  <si>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</si>
  <si>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</si>
  <si>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</si>
  <si>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</si>
  <si>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</si>
  <si>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</si>
  <si>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</si>
  <si>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</si>
  <si>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</si>
  <si>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</si>
  <si>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</si>
  <si>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</si>
  <si>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</si>
  <si>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</si>
  <si>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</si>
  <si>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</si>
  <si>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</si>
  <si>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</si>
  <si>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</si>
  <si>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</si>
  <si>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</si>
  <si>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</si>
  <si>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</si>
  <si>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</si>
  <si>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</si>
  <si>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</si>
  <si>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</si>
  <si>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</si>
  <si>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</si>
  <si>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</si>
  <si>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</si>
  <si>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</si>
  <si>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</si>
  <si>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</si>
  <si>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</si>
  <si>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</si>
  <si>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</si>
  <si>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</si>
  <si>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</si>
  <si>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</si>
  <si>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</si>
  <si>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</si>
  <si>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</si>
  <si>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</si>
  <si>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</si>
  <si>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</si>
  <si>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</si>
  <si>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</si>
  <si>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</si>
  <si>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</si>
  <si>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</si>
  <si>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</si>
  <si>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</si>
  <si>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</si>
  <si>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</si>
  <si>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</si>
  <si>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</si>
  <si>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</si>
  <si>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</si>
  <si>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</si>
  <si>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</si>
  <si>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</si>
  <si>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</si>
  <si>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</si>
  <si>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</si>
  <si>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</si>
  <si>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</si>
  <si>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</si>
  <si>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</si>
  <si>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</si>
  <si>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</si>
  <si>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</si>
  <si>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</si>
  <si>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</si>
  <si>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</si>
  <si>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</si>
  <si>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</si>
  <si>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</si>
  <si>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</si>
  <si>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</si>
  <si>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</si>
  <si>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</si>
  <si>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</si>
  <si>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</si>
  <si>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</si>
  <si>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</si>
  <si>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</si>
  <si>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</si>
  <si>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</si>
  <si>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</si>
  <si>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</si>
  <si>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</si>
  <si>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</si>
  <si>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</si>
  <si>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</si>
  <si>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</si>
  <si>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</si>
  <si>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</si>
  <si>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</si>
  <si>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</si>
  <si>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</si>
  <si>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</si>
  <si>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</si>
  <si>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</si>
  <si>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</si>
  <si>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</si>
  <si>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</si>
  <si>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</si>
  <si>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</si>
  <si>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</si>
  <si>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</si>
  <si>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</si>
  <si>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</si>
  <si>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</si>
  <si>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</si>
  <si>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</si>
  <si>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</si>
  <si>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</si>
  <si>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</si>
  <si>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</si>
  <si>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</si>
  <si>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</si>
  <si>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</si>
  <si>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</si>
  <si>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</si>
  <si>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</si>
  <si>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</si>
  <si>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</si>
  <si>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</si>
  <si>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</si>
  <si>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</si>
  <si>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</si>
  <si>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</si>
  <si>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</si>
  <si>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</si>
  <si>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</si>
  <si>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</si>
  <si>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</si>
  <si>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</si>
  <si>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</si>
  <si>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</si>
  <si>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</si>
  <si>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</si>
  <si>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</si>
  <si>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</si>
  <si>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</si>
  <si>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</si>
  <si>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</si>
  <si>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</si>
  <si>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</si>
  <si>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</si>
  <si>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</si>
  <si>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</si>
  <si>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</si>
  <si>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</si>
  <si>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</si>
  <si>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</si>
  <si>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</si>
  <si>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</si>
  <si>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</si>
  <si>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</si>
  <si>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</si>
  <si>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</si>
  <si>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</si>
  <si>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</si>
  <si>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</si>
  <si>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</si>
  <si>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</si>
  <si>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</si>
  <si>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</si>
  <si>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</si>
  <si>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</si>
  <si>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</si>
  <si>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</si>
  <si>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</si>
  <si>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</si>
  <si>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</si>
  <si>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</si>
  <si>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</si>
  <si>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</si>
  <si>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</si>
  <si>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</si>
  <si>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</si>
  <si>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</si>
  <si>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</si>
  <si>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</si>
  <si>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</si>
  <si>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</si>
  <si>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</si>
  <si>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</si>
  <si>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</si>
  <si>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</si>
  <si>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</si>
  <si>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</si>
  <si>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</si>
  <si>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</si>
  <si>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</si>
  <si>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</si>
  <si>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</si>
  <si>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</si>
  <si>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</si>
  <si>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</si>
  <si>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</si>
  <si>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</si>
  <si>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</si>
  <si>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</si>
  <si>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</si>
  <si>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</si>
  <si>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</si>
  <si>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</si>
  <si>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</si>
  <si>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</si>
  <si>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</si>
  <si>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</si>
  <si>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</si>
  <si>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</si>
  <si>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</si>
  <si>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</si>
  <si>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</si>
  <si>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</si>
  <si>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</si>
  <si>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</si>
  <si>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</si>
  <si>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</si>
  <si>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</si>
  <si>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</si>
  <si>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</si>
  <si>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</si>
  <si>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</si>
  <si>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</si>
  <si>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</si>
  <si>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</si>
  <si>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</si>
  <si>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</si>
  <si>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</si>
  <si>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</si>
  <si>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</si>
  <si>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</si>
  <si>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</si>
  <si>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</si>
  <si>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</si>
  <si>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</si>
  <si>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</si>
  <si>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</si>
  <si>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</si>
  <si>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</si>
  <si>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</si>
  <si>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</si>
  <si>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</si>
  <si>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</si>
  <si>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</si>
  <si>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</si>
  <si>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</si>
  <si>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</si>
  <si>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</si>
  <si>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</si>
  <si>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</si>
  <si>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</si>
  <si>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</si>
  <si>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</si>
  <si>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</si>
  <si>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</si>
  <si>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</si>
  <si>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</si>
  <si>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</si>
  <si>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</si>
  <si>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</si>
  <si>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</si>
  <si>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</si>
  <si>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</si>
  <si>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</si>
  <si>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</si>
  <si>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</si>
  <si>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</si>
  <si>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</si>
  <si>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</si>
  <si>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</si>
  <si>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</si>
  <si>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</si>
  <si>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</si>
  <si>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</si>
  <si>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</si>
  <si>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</si>
  <si>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</si>
  <si>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</si>
  <si>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</si>
  <si>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</si>
  <si>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</si>
  <si>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</si>
  <si>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</si>
  <si>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</si>
  <si>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</si>
  <si>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</si>
  <si>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</si>
  <si>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</si>
  <si>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</si>
  <si>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</si>
  <si>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</si>
  <si>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</si>
  <si>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</si>
  <si>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</si>
  <si>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</si>
  <si>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</si>
  <si>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</si>
  <si>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</si>
  <si>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</si>
  <si>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</si>
  <si>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</si>
  <si>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</si>
  <si>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</si>
  <si>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</si>
  <si>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</si>
  <si>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</si>
  <si>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</si>
  <si>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</si>
  <si>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</si>
  <si>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</si>
  <si>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</si>
  <si>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</si>
  <si>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</si>
  <si>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</si>
  <si>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</si>
  <si>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</si>
  <si>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</si>
  <si>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</si>
  <si>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</si>
  <si>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</si>
  <si>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</si>
  <si>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</si>
  <si>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</si>
  <si>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</si>
  <si>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</si>
  <si>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</si>
  <si>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</si>
  <si>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</si>
  <si>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</si>
  <si>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</si>
  <si>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</si>
  <si>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</si>
  <si>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</si>
  <si>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</si>
  <si>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</si>
  <si>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</si>
  <si>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</si>
  <si>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</si>
  <si>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</si>
  <si>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</si>
  <si>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</si>
  <si>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</si>
  <si>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</si>
  <si>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</si>
  <si>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</si>
  <si>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</si>
  <si>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</si>
  <si>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</si>
  <si>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</si>
  <si>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</si>
  <si>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</si>
  <si>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</si>
  <si>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</si>
  <si>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</si>
  <si>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</si>
  <si>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</si>
  <si>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</si>
  <si>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</si>
  <si>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</si>
  <si>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</si>
  <si>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</si>
  <si>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</si>
  <si>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</si>
  <si>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</si>
  <si>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</si>
  <si>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</si>
  <si>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</si>
  <si>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</si>
  <si>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</si>
  <si>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</si>
  <si>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</si>
  <si>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</si>
  <si>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</si>
  <si>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</si>
  <si>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</si>
  <si>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</si>
  <si>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</si>
  <si>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</si>
  <si>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</si>
  <si>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</si>
  <si>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</si>
  <si>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</si>
  <si>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</si>
  <si>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</si>
  <si>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</si>
  <si>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</si>
  <si>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</si>
  <si>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</si>
  <si>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</si>
  <si>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</si>
  <si>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</si>
  <si>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</si>
  <si>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</si>
  <si>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</si>
  <si>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</si>
  <si>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</si>
  <si>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</si>
  <si>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</si>
  <si>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</si>
  <si>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</si>
  <si>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</si>
  <si>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</si>
  <si>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</si>
  <si>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</si>
  <si>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</si>
  <si>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</si>
  <si>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</si>
  <si>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</si>
  <si>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</si>
  <si>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</si>
  <si>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</si>
  <si>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</si>
  <si>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</si>
  <si>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</si>
  <si>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</si>
  <si>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</si>
  <si>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</si>
  <si>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</si>
  <si>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</si>
  <si>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</si>
  <si>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</si>
  <si>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</si>
  <si>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</si>
  <si>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</si>
  <si>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</si>
  <si>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</si>
  <si>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</si>
  <si>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</si>
  <si>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</si>
  <si>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</si>
  <si>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</si>
  <si>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</si>
  <si>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</si>
  <si>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</si>
  <si>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</si>
  <si>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</si>
  <si>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</si>
  <si>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</si>
  <si>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</si>
  <si>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</si>
  <si>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</si>
  <si>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</si>
  <si>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</si>
  <si>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</si>
  <si>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</si>
  <si>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</si>
  <si>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</si>
  <si>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</si>
  <si>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</si>
  <si>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</si>
  <si>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</si>
  <si>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</si>
  <si>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</si>
  <si>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</si>
  <si>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</si>
  <si>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</si>
  <si>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</si>
  <si>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</si>
  <si>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</si>
  <si>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</si>
  <si>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</si>
  <si>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</si>
  <si>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</si>
  <si>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</si>
  <si>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</si>
  <si>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</si>
  <si>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</si>
  <si>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</si>
  <si>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</si>
  <si>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</si>
  <si>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</si>
  <si>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</si>
  <si>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</si>
  <si>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</si>
  <si>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</si>
  <si>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</si>
  <si>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</si>
  <si>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</si>
  <si>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</si>
  <si>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</si>
  <si>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</si>
  <si>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</si>
  <si>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</si>
  <si>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</si>
  <si>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</si>
  <si>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</si>
  <si>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</si>
  <si>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</si>
  <si>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</si>
  <si>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</si>
  <si>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</si>
  <si>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</si>
  <si>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</si>
  <si>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</si>
  <si>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</si>
  <si>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</si>
  <si>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</si>
  <si>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</si>
  <si>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</si>
  <si>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</si>
  <si>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</si>
  <si>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</si>
  <si>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</si>
  <si>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</si>
  <si>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</si>
  <si>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</si>
  <si>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</si>
  <si>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</si>
  <si>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</si>
  <si>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</si>
  <si>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</si>
  <si>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</si>
  <si>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</si>
  <si>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</si>
  <si>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</si>
  <si>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</si>
  <si>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</si>
  <si>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</si>
  <si>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</si>
  <si>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</si>
  <si>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</si>
  <si>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</si>
  <si>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</si>
  <si>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</si>
  <si>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</si>
  <si>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</si>
  <si>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</si>
  <si>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</si>
  <si>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</si>
  <si>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</si>
  <si>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</si>
  <si>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</si>
  <si>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</si>
  <si>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</si>
  <si>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</si>
  <si>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</si>
  <si>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</si>
  <si>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</si>
  <si>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</si>
  <si>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</si>
  <si>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</si>
  <si>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</si>
  <si>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</si>
  <si>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</si>
  <si>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</si>
  <si>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</si>
  <si>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</si>
  <si>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</si>
  <si>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</si>
  <si>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</si>
  <si>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</si>
  <si>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</si>
  <si>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</si>
  <si>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</si>
  <si>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</si>
  <si>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</si>
  <si>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</si>
  <si>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</si>
  <si>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</si>
  <si>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</si>
  <si>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</si>
  <si>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</si>
  <si>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</si>
  <si>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</si>
  <si>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</si>
  <si>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</si>
  <si>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</si>
  <si>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</si>
  <si>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</si>
  <si>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</si>
  <si>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</si>
  <si>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</si>
  <si>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</si>
  <si>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</si>
  <si>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</si>
  <si>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</si>
  <si>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</si>
  <si>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</si>
  <si>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</si>
  <si>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</si>
  <si>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</si>
  <si>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</si>
  <si>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</si>
  <si>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</si>
  <si>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</si>
  <si>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</si>
  <si>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</si>
  <si>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</si>
  <si>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</si>
  <si>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</si>
  <si>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</si>
  <si>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</si>
  <si>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</si>
  <si>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</si>
  <si>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</si>
  <si>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</si>
  <si>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</si>
  <si>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</si>
  <si>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</si>
  <si>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</si>
  <si>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</si>
  <si>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</si>
  <si>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</si>
  <si>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</si>
  <si>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</si>
  <si>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</si>
  <si>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</si>
  <si>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</si>
  <si>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</si>
  <si>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</si>
  <si>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</si>
  <si>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</si>
  <si>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</si>
  <si>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</si>
  <si>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</si>
  <si>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</si>
  <si>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</si>
  <si>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</si>
  <si>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</si>
  <si>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</si>
  <si>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</si>
  <si>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</si>
  <si>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</si>
  <si>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</si>
  <si>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</si>
  <si>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</si>
  <si>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</si>
  <si>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</si>
  <si>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</si>
  <si>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</si>
  <si>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</si>
  <si>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</si>
  <si>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</si>
  <si>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</si>
  <si>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</si>
  <si>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</si>
  <si>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</si>
  <si>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</si>
  <si>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</si>
  <si>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</si>
  <si>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</si>
  <si>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</si>
  <si>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</si>
  <si>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</si>
  <si>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</si>
  <si>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</si>
  <si>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</si>
  <si>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</si>
  <si>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</si>
  <si>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</si>
  <si>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</si>
  <si>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</si>
  <si>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</si>
  <si>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</si>
  <si>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</si>
  <si>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</si>
  <si>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</si>
  <si>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</si>
  <si>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</si>
  <si>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</si>
  <si>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</si>
  <si>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</si>
  <si>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</si>
  <si>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</si>
  <si>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</si>
  <si>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</si>
  <si>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</si>
  <si>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</si>
  <si>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</si>
  <si>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</si>
  <si>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</si>
  <si>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</si>
  <si>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</si>
  <si>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</si>
  <si>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</si>
  <si>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</si>
  <si>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</si>
  <si>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</si>
  <si>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</si>
  <si>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</si>
  <si>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</si>
  <si>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</si>
  <si>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</si>
  <si>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</si>
  <si>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</si>
  <si>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</si>
  <si>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</si>
  <si>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</si>
  <si>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</si>
  <si>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</si>
  <si>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</si>
  <si>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</si>
  <si>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</si>
  <si>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</si>
  <si>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</si>
  <si>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</si>
  <si>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</si>
  <si>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</si>
  <si>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</si>
  <si>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</si>
  <si>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</si>
  <si>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</si>
  <si>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</si>
  <si>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</si>
  <si>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</si>
  <si>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</si>
  <si>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</si>
  <si>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</si>
  <si>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</si>
  <si>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</si>
  <si>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</si>
  <si>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</si>
  <si>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</si>
  <si>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</si>
  <si>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</si>
  <si>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</si>
  <si>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</si>
  <si>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</si>
  <si>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</si>
  <si>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</si>
  <si>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</si>
  <si>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</si>
  <si>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</si>
  <si>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</si>
  <si>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</si>
  <si>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</si>
  <si>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</si>
  <si>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</si>
  <si>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</si>
  <si>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</si>
  <si>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</si>
  <si>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</si>
  <si>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</si>
  <si>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</si>
  <si>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</si>
  <si>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</si>
  <si>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</si>
  <si>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</si>
  <si>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</si>
  <si>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</si>
  <si>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</si>
  <si>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</si>
  <si>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</si>
  <si>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</si>
  <si>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</si>
  <si>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</si>
  <si>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</si>
  <si>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</si>
  <si>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</si>
  <si>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</si>
  <si>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</si>
  <si>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</si>
  <si>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</si>
  <si>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</si>
  <si>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</si>
  <si>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</si>
  <si>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</si>
  <si>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</si>
  <si>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</si>
  <si>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</si>
  <si>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</si>
  <si>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</si>
  <si>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</si>
  <si>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</si>
  <si>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</si>
  <si>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</si>
  <si>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</si>
  <si>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</si>
  <si>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</si>
  <si>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</si>
  <si>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</si>
  <si>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</si>
  <si>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</si>
  <si>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</si>
  <si>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</si>
  <si>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</si>
  <si>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</si>
  <si>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</si>
  <si>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</si>
  <si>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</si>
  <si>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</si>
  <si>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</si>
  <si>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</si>
  <si>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</si>
  <si>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</si>
  <si>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</si>
  <si>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</si>
  <si>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</si>
  <si>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</si>
  <si>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</si>
  <si>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</si>
  <si>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</si>
  <si>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</si>
  <si>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</si>
  <si>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</si>
  <si>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</si>
  <si>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</si>
  <si>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</si>
  <si>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</si>
  <si>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</si>
  <si>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</si>
  <si>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</si>
  <si>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</si>
  <si>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</si>
  <si>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</si>
  <si>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</si>
  <si>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</si>
  <si>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</si>
  <si>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</si>
  <si>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</si>
  <si>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</si>
  <si>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</si>
  <si>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</si>
  <si>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</si>
  <si>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</si>
  <si>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</si>
  <si>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</si>
  <si>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</si>
  <si>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</si>
  <si>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</si>
  <si>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</si>
  <si>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</si>
  <si>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</si>
  <si>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</si>
  <si>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</si>
  <si>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</si>
  <si>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</si>
  <si>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</si>
  <si>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</si>
  <si>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</si>
  <si>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</si>
  <si>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</si>
  <si>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</si>
  <si>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</si>
  <si>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</si>
  <si>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</si>
  <si>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</si>
  <si>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</si>
  <si>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</si>
  <si>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</si>
  <si>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</si>
  <si>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</si>
  <si>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</si>
  <si>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</si>
  <si>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</si>
  <si>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</si>
  <si>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</si>
  <si>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</si>
  <si>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</si>
  <si>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</si>
  <si>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</si>
  <si>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</si>
  <si>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</si>
  <si>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</si>
  <si>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</si>
  <si>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</si>
  <si>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</si>
  <si>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</si>
  <si>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</si>
  <si>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</si>
  <si>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</si>
  <si>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</si>
  <si>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</si>
  <si>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</si>
  <si>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</si>
  <si>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</si>
  <si>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</si>
  <si>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</si>
  <si>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</si>
  <si>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</si>
  <si>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</si>
  <si>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</si>
  <si>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</si>
  <si>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</si>
  <si>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</si>
  <si>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</si>
  <si>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</si>
  <si>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</si>
  <si>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</si>
  <si>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</si>
  <si>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</si>
  <si>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</si>
  <si>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</si>
  <si>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</si>
  <si>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</si>
  <si>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</si>
  <si>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</si>
  <si>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</si>
  <si>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</si>
  <si>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</si>
  <si>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</si>
  <si>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</si>
  <si>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</si>
  <si>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</si>
  <si>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</si>
  <si>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</si>
  <si>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</si>
  <si>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</si>
  <si>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</si>
  <si>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</si>
  <si>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</si>
  <si>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</si>
  <si>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</si>
  <si>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</si>
  <si>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</si>
  <si>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</si>
  <si>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</si>
  <si>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</si>
  <si>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</si>
  <si>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</si>
  <si>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</si>
  <si>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</si>
  <si>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</si>
  <si>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</si>
  <si>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</si>
  <si>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</si>
  <si>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</si>
  <si>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</si>
  <si>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</si>
  <si>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</si>
  <si>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</si>
  <si>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</si>
  <si>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</si>
  <si>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</si>
  <si>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</si>
  <si>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</si>
  <si>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</si>
  <si>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</si>
  <si>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</si>
  <si>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</si>
  <si>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</si>
  <si>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</si>
  <si>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</si>
  <si>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</si>
  <si>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</si>
  <si>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</si>
  <si>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</si>
  <si>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</si>
  <si>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</si>
  <si>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</si>
  <si>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</si>
  <si>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</si>
  <si>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</si>
  <si>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</si>
  <si>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</si>
  <si>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</si>
  <si>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</si>
  <si>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</si>
  <si>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</si>
  <si>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</si>
  <si>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</si>
  <si>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</si>
  <si>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</si>
  <si>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</si>
  <si>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</si>
  <si>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</si>
  <si>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</si>
  <si>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</si>
  <si>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</si>
  <si>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</si>
  <si>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</si>
  <si>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</si>
  <si>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</si>
  <si>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</si>
  <si>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</si>
  <si>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</si>
  <si>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</si>
  <si>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</si>
  <si>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</si>
  <si>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</si>
  <si>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</si>
  <si>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</si>
  <si>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</si>
  <si>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</si>
  <si>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</si>
  <si>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</si>
  <si>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</si>
  <si>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</si>
  <si>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</si>
  <si>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</si>
  <si>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</si>
  <si>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</si>
  <si>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</si>
  <si>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</si>
  <si>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</si>
  <si>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</si>
  <si>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</si>
  <si>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</si>
  <si>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</si>
  <si>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</si>
  <si>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</si>
  <si>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</si>
  <si>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</si>
  <si>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</si>
  <si>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</si>
  <si>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</si>
  <si>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</si>
  <si>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</si>
  <si>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</si>
  <si>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</si>
  <si>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</si>
  <si>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</si>
  <si>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</si>
  <si>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</si>
  <si>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</si>
  <si>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</si>
  <si>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</si>
  <si>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</si>
  <si>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</si>
  <si>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</si>
  <si>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</si>
  <si>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</si>
  <si>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</si>
  <si>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</si>
  <si>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</si>
  <si>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</si>
  <si>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</si>
  <si>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</si>
  <si>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</si>
  <si>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</si>
  <si>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</si>
  <si>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</si>
  <si>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</si>
  <si>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</si>
  <si>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</si>
  <si>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</si>
  <si>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</si>
  <si>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</si>
  <si>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</si>
  <si>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</si>
  <si>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</si>
  <si>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</si>
  <si>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</si>
  <si>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</si>
  <si>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</si>
  <si>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</si>
  <si>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</si>
  <si>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</si>
  <si>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</si>
  <si>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</si>
  <si>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</si>
  <si>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</si>
  <si>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</si>
  <si>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</si>
  <si>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</si>
  <si>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</si>
  <si>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</si>
  <si>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</si>
  <si>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</si>
  <si>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</si>
  <si>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</si>
  <si>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</si>
  <si>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</si>
  <si>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</si>
  <si>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</si>
  <si>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</si>
  <si>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</si>
  <si>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</si>
  <si>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</si>
  <si>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</si>
  <si>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</si>
  <si>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</si>
  <si>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</si>
  <si>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</si>
  <si>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</si>
  <si>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</si>
  <si>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</si>
  <si>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</si>
  <si>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</si>
  <si>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</si>
  <si>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</si>
  <si>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</si>
  <si>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</si>
  <si>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</si>
  <si>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</si>
  <si>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</si>
  <si>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</si>
  <si>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</si>
  <si>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</si>
  <si>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</si>
  <si>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</si>
  <si>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</si>
  <si>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</si>
  <si>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</si>
  <si>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</si>
  <si>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</si>
  <si>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</si>
  <si>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</si>
  <si>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</si>
  <si>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</si>
  <si>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</si>
  <si>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</si>
  <si>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</si>
  <si>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</si>
  <si>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</si>
  <si>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</si>
  <si>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</si>
  <si>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</si>
  <si>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</si>
  <si>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</si>
  <si>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</si>
  <si>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</si>
  <si>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</si>
  <si>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</si>
  <si>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</si>
  <si>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</si>
  <si>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</si>
  <si>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</si>
  <si>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</si>
  <si>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</si>
  <si>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</si>
  <si>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</si>
  <si>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</si>
  <si>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</si>
  <si>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</si>
  <si>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</si>
  <si>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</si>
  <si>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</si>
  <si>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</si>
  <si>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</si>
  <si>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</si>
  <si>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</si>
  <si>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</si>
  <si>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</si>
  <si>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</si>
  <si>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</si>
  <si>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</si>
  <si>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</si>
  <si>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</si>
  <si>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</si>
  <si>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</si>
  <si>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</si>
  <si>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</si>
  <si>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</si>
  <si>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</si>
  <si>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</si>
  <si>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</si>
  <si>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</si>
  <si>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</si>
  <si>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</si>
  <si>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</si>
  <si>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</si>
  <si>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</si>
  <si>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</si>
  <si>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</si>
  <si>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</si>
  <si>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</si>
  <si>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</si>
  <si>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</si>
  <si>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</si>
  <si>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</si>
  <si>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</si>
  <si>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</si>
  <si>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</si>
  <si>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</si>
  <si>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</si>
  <si>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</si>
  <si>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</si>
  <si>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</si>
  <si>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</si>
  <si>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</si>
  <si>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</si>
  <si>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</si>
  <si>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</si>
  <si>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</si>
  <si>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</si>
  <si>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</si>
  <si>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</si>
  <si>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</si>
  <si>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</si>
  <si>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</si>
  <si>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</si>
  <si>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</si>
  <si>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</si>
  <si>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</si>
  <si>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</si>
  <si>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</si>
  <si>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</si>
  <si>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</si>
  <si>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</si>
  <si>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</si>
  <si>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</si>
  <si>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</si>
  <si>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</si>
  <si>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</si>
  <si>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</si>
  <si>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</si>
  <si>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</si>
  <si>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</si>
  <si>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</si>
  <si>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</si>
  <si>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</si>
  <si>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</si>
  <si>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</si>
  <si>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</si>
  <si>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</si>
  <si>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</si>
  <si>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</si>
  <si>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</si>
  <si>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</si>
  <si>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</si>
  <si>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</si>
  <si>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</si>
  <si>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</si>
  <si>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</si>
  <si>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</si>
  <si>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</si>
  <si>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</si>
  <si>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</si>
  <si>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</si>
  <si>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</si>
  <si>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</si>
  <si>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</si>
  <si>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</si>
  <si>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</si>
  <si>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</si>
  <si>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</si>
  <si>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</si>
  <si>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</si>
  <si>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</si>
  <si>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</si>
  <si>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</si>
  <si>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</si>
  <si>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</si>
  <si>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</si>
  <si>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</si>
  <si>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</si>
  <si>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</si>
  <si>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</si>
  <si>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</si>
  <si>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</si>
  <si>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</si>
  <si>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</si>
  <si>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</si>
  <si>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</si>
  <si>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</si>
  <si>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</si>
  <si>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</si>
  <si>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</si>
  <si>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</si>
  <si>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</si>
  <si>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</si>
  <si>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</si>
  <si>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</si>
  <si>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</si>
  <si>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</si>
  <si>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</si>
  <si>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</si>
  <si>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</si>
  <si>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</si>
  <si>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</si>
  <si>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</si>
  <si>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</si>
  <si>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</si>
  <si>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</si>
  <si>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</si>
  <si>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</si>
  <si>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</si>
  <si>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</si>
  <si>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</si>
  <si>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</si>
  <si>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</si>
  <si>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</si>
  <si>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</si>
  <si>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</si>
  <si>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</si>
  <si>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</si>
  <si>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</si>
  <si>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</si>
  <si>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</si>
  <si>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</si>
  <si>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</si>
  <si>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</si>
  <si>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</si>
  <si>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</si>
  <si>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</si>
  <si>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</si>
  <si>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</si>
  <si>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</si>
  <si>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</si>
  <si>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</si>
  <si>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</si>
  <si>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</si>
  <si>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</si>
  <si>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</si>
  <si>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</si>
  <si>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</si>
  <si>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</si>
  <si>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</si>
  <si>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</si>
  <si>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</si>
  <si>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</si>
  <si>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</si>
  <si>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</si>
  <si>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</si>
  <si>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</si>
  <si>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</si>
  <si>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</si>
  <si>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</si>
  <si>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</si>
  <si>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</si>
  <si>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</si>
  <si>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</si>
  <si>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</si>
  <si>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</si>
  <si>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</si>
  <si>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</si>
  <si>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</si>
  <si>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</si>
  <si>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</si>
  <si>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</si>
  <si>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</si>
  <si>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</si>
  <si>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</si>
  <si>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</si>
  <si>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</si>
  <si>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</si>
  <si>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</si>
  <si>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</si>
  <si>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</si>
  <si>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</si>
  <si>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</si>
  <si>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</si>
  <si>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</si>
  <si>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</si>
  <si>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</si>
  <si>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</si>
  <si>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</si>
  <si>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</si>
  <si>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</si>
  <si>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</si>
  <si>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</si>
  <si>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</si>
  <si>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</si>
  <si>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</si>
  <si>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</si>
  <si>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</si>
  <si>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</si>
  <si>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</si>
  <si>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</si>
  <si>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</si>
  <si>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</si>
  <si>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</si>
  <si>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</si>
  <si>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</si>
  <si>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</si>
  <si>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</si>
  <si>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</si>
  <si>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</si>
  <si>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</si>
  <si>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</si>
  <si>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</si>
  <si>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</si>
  <si>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</si>
  <si>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</si>
  <si>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</si>
  <si>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</si>
  <si>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</si>
  <si>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</si>
  <si>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</si>
  <si>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</si>
  <si>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</si>
  <si>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</si>
  <si>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</si>
  <si>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</si>
  <si>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</si>
  <si>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</si>
  <si>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</si>
  <si>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</si>
  <si>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</si>
  <si>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</si>
  <si>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</si>
  <si>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</si>
  <si>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</si>
  <si>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</si>
  <si>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</si>
  <si>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</si>
  <si>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</si>
  <si>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</si>
  <si>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</si>
  <si>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</si>
  <si>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</si>
  <si>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</si>
  <si>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</si>
  <si>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</si>
  <si>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</si>
  <si>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</si>
  <si>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</si>
  <si>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</si>
  <si>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</si>
  <si>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</si>
  <si>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</si>
  <si>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</si>
  <si>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</si>
  <si>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</si>
  <si>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</si>
  <si>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</si>
  <si>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</si>
  <si>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</si>
  <si>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</si>
  <si>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</si>
  <si>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</si>
  <si>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</si>
  <si>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</si>
  <si>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</si>
  <si>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</si>
  <si>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</si>
  <si>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</si>
  <si>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</si>
  <si>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</si>
  <si>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</si>
  <si>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</si>
  <si>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</si>
  <si>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</si>
  <si>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</si>
  <si>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</si>
  <si>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</si>
  <si>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</si>
  <si>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</si>
  <si>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</si>
  <si>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</si>
  <si>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</si>
  <si>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</si>
  <si>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</si>
  <si>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</si>
  <si>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</si>
  <si>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</si>
  <si>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</si>
  <si>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</si>
  <si>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</si>
  <si>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</si>
  <si>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</si>
  <si>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</si>
  <si>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</si>
  <si>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</si>
  <si>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</si>
  <si>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</si>
  <si>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</si>
  <si>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</si>
  <si>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</si>
  <si>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</si>
  <si>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</si>
  <si>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</si>
  <si>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</si>
  <si>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</si>
  <si>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</si>
  <si>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</si>
  <si>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</si>
  <si>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</si>
  <si>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</si>
  <si>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</si>
  <si>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</si>
  <si>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</si>
  <si>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</si>
  <si>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</si>
  <si>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</si>
  <si>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</si>
  <si>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</si>
  <si>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</si>
  <si>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</si>
  <si>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</si>
  <si>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</si>
  <si>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</si>
  <si>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</si>
  <si>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</si>
  <si>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</si>
  <si>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</si>
  <si>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</si>
  <si>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</si>
  <si>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</si>
  <si>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</si>
  <si>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</si>
  <si>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</si>
  <si>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</si>
  <si>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</si>
  <si>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</si>
  <si>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</si>
  <si>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</si>
  <si>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</si>
  <si>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</si>
  <si>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</si>
  <si>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</si>
  <si>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</si>
  <si>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</si>
  <si>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</si>
  <si>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</si>
  <si>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</si>
  <si>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</si>
  <si>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</si>
  <si>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</si>
  <si>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</si>
  <si>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</si>
  <si>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</si>
  <si>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</si>
  <si>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</si>
  <si>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</si>
  <si>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</si>
  <si>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</si>
  <si>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</si>
  <si>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</si>
  <si>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</si>
  <si>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</si>
  <si>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</si>
  <si>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</si>
  <si>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</si>
  <si>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</si>
  <si>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</si>
  <si>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</si>
  <si>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</si>
  <si>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</si>
  <si>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</si>
  <si>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</si>
  <si>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</si>
  <si>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</si>
  <si>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</si>
  <si>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</si>
  <si>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</si>
  <si>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</si>
  <si>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</si>
  <si>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</si>
  <si>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</si>
  <si>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</si>
  <si>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</si>
  <si>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</si>
  <si>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</si>
  <si>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</si>
  <si>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</si>
  <si>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</si>
  <si>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</si>
  <si>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</si>
  <si>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</si>
  <si>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</si>
  <si>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</si>
  <si>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</si>
  <si>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</si>
  <si>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</si>
  <si>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</si>
  <si>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</si>
  <si>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</si>
  <si>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</si>
  <si>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</si>
  <si>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</si>
  <si>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</si>
  <si>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</si>
  <si>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</si>
  <si>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</si>
  <si>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</si>
  <si>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</si>
  <si>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</si>
  <si>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</si>
  <si>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</si>
  <si>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</si>
  <si>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</si>
  <si>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</si>
  <si>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</si>
  <si>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</si>
  <si>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</si>
  <si>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</si>
  <si>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</si>
  <si>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</si>
  <si>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</si>
  <si>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</si>
  <si>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</si>
  <si>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</si>
  <si>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</si>
  <si>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</si>
  <si>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</si>
  <si>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</si>
  <si>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</si>
  <si>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</si>
  <si>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</si>
  <si>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</si>
  <si>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</si>
  <si>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</si>
  <si>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</si>
  <si>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</si>
  <si>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</si>
  <si>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</si>
  <si>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</si>
  <si>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</si>
  <si>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</si>
  <si>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</si>
  <si>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</si>
  <si>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</si>
  <si>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</si>
  <si>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</si>
  <si>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</si>
  <si>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</si>
  <si>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</si>
  <si>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</si>
  <si>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</si>
  <si>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</si>
  <si>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</si>
  <si>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</si>
  <si>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</si>
  <si>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</si>
  <si>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</si>
  <si>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</si>
  <si>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</si>
  <si>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</si>
  <si>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</si>
  <si>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</si>
  <si>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</si>
  <si>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</si>
  <si>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</si>
  <si>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</si>
  <si>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</si>
  <si>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</si>
  <si>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</si>
  <si>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</si>
  <si>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</si>
  <si>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</si>
  <si>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</si>
  <si>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</si>
  <si>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</si>
  <si>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</si>
  <si>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</si>
  <si>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</si>
  <si>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</si>
  <si>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</si>
  <si>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</si>
  <si>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</si>
  <si>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</si>
  <si>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</si>
  <si>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</si>
  <si>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</si>
  <si>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</si>
  <si>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</si>
  <si>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</si>
  <si>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</si>
  <si>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</si>
  <si>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</si>
  <si>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</si>
  <si>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</si>
  <si>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</si>
  <si>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</si>
  <si>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</si>
  <si>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</si>
  <si>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</si>
  <si>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</si>
  <si>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</si>
  <si>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</si>
  <si>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</si>
  <si>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</si>
  <si>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</si>
  <si>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</si>
  <si>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</si>
  <si>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</si>
  <si>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</si>
  <si>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</si>
  <si>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</si>
  <si>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</si>
  <si>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</si>
  <si>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</si>
  <si>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</si>
  <si>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</si>
  <si>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</si>
  <si>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</si>
  <si>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</si>
  <si>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</si>
  <si>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</si>
  <si>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</si>
  <si>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</si>
  <si>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</si>
  <si>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</si>
  <si>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</si>
  <si>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</si>
  <si>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</si>
  <si>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</si>
  <si>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</si>
  <si>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</si>
  <si>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</si>
  <si>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</si>
  <si>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</si>
  <si>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</si>
  <si>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</si>
  <si>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</si>
  <si>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</si>
  <si>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</si>
  <si>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</si>
  <si>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</si>
  <si>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</si>
  <si>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</si>
  <si>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</si>
  <si>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</si>
  <si>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</si>
  <si>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</si>
  <si>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</si>
  <si>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</si>
  <si>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</si>
  <si>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</si>
  <si>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</si>
  <si>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</si>
  <si>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</si>
  <si>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</si>
  <si>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</si>
  <si>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</si>
  <si>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</si>
  <si>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</si>
  <si>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</si>
  <si>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</si>
  <si>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</si>
  <si>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</si>
  <si>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</si>
  <si>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</si>
  <si>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</si>
  <si>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</si>
  <si>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</si>
  <si>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</si>
  <si>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</si>
  <si>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</si>
  <si>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</si>
  <si>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</si>
  <si>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</si>
  <si>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</si>
  <si>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</si>
  <si>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</si>
  <si>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</si>
  <si>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</si>
  <si>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</si>
  <si>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</si>
  <si>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</si>
  <si>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</si>
  <si>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</si>
  <si>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</si>
  <si>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</si>
  <si>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</si>
  <si>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</si>
  <si>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</si>
  <si>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</si>
  <si>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</si>
  <si>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</si>
  <si>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</si>
  <si>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</si>
  <si>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</si>
  <si>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</si>
  <si>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</si>
  <si>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</si>
  <si>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</si>
  <si>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</si>
  <si>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</si>
  <si>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</si>
  <si>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</si>
  <si>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</si>
  <si>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</si>
  <si>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</si>
  <si>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</si>
  <si>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</si>
  <si>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</si>
  <si>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</si>
  <si>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</si>
  <si>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</si>
  <si>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</si>
  <si>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</si>
  <si>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</si>
  <si>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</si>
  <si>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</si>
  <si>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</si>
  <si>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</si>
  <si>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</si>
  <si>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</si>
  <si>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</si>
  <si>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</si>
  <si>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</si>
  <si>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</si>
  <si>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</si>
  <si>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</si>
  <si>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</si>
  <si>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</si>
  <si>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</si>
  <si>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</si>
  <si>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</si>
  <si>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</si>
  <si>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</si>
  <si>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</si>
  <si>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</si>
  <si>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</si>
  <si>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</si>
  <si>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</si>
  <si>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</si>
  <si>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</si>
  <si>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</si>
  <si>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</si>
  <si>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</si>
  <si>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</si>
  <si>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</si>
  <si>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</si>
  <si>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</si>
  <si>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</si>
  <si>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</si>
  <si>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</si>
  <si>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</si>
  <si>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</si>
  <si>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</si>
  <si>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</si>
  <si>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</si>
  <si>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</si>
  <si>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</si>
  <si>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</si>
  <si>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</si>
  <si>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</si>
  <si>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</si>
  <si>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</si>
  <si>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</si>
  <si>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</si>
  <si>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</si>
  <si>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</si>
  <si>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</si>
  <si>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</si>
  <si>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</si>
  <si>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</si>
  <si>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</si>
  <si>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</si>
  <si>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</si>
  <si>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</si>
  <si>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</si>
  <si>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</si>
  <si>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</si>
  <si>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</si>
  <si>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</si>
  <si>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</si>
  <si>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</si>
  <si>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</si>
  <si>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</si>
  <si>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</si>
  <si>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</si>
  <si>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</si>
  <si>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</si>
  <si>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</si>
  <si>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</si>
  <si>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</si>
  <si>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</si>
  <si>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</si>
  <si>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</si>
  <si>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</si>
  <si>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</si>
  <si>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</si>
  <si>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</si>
  <si>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</si>
  <si>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</si>
  <si>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</si>
  <si>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</si>
  <si>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</si>
  <si>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</si>
  <si>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</si>
  <si>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</si>
  <si>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</si>
  <si>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</si>
  <si>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</si>
  <si>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</si>
  <si>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</si>
  <si>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</si>
  <si>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</si>
  <si>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</si>
  <si>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</si>
  <si>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</si>
  <si>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</si>
  <si>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</si>
  <si>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</si>
  <si>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</si>
  <si>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</si>
  <si>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</si>
  <si>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</si>
  <si>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</si>
  <si>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</si>
  <si>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</si>
  <si>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</si>
  <si>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</si>
  <si>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</si>
  <si>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</si>
  <si>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</si>
  <si>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</si>
  <si>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</si>
  <si>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</si>
  <si>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</si>
  <si>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</si>
  <si>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</si>
  <si>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</si>
  <si>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</si>
  <si>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</si>
  <si>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</si>
  <si>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</si>
  <si>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</si>
  <si>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</si>
  <si>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</si>
  <si>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</si>
  <si>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</si>
  <si>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</si>
  <si>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</si>
  <si>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</si>
  <si>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</si>
  <si>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</si>
  <si>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</si>
  <si>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</si>
  <si>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</si>
  <si>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</si>
  <si>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</si>
  <si>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</si>
  <si>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</si>
  <si>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</si>
  <si>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</si>
  <si>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</si>
  <si>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</si>
  <si>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</si>
  <si>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</si>
  <si>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</si>
  <si>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</si>
  <si>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</si>
  <si>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</si>
  <si>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</si>
  <si>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</si>
  <si>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</si>
  <si>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</si>
  <si>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</si>
  <si>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</si>
  <si>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</si>
  <si>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</si>
  <si>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</si>
  <si>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</si>
  <si>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</si>
  <si>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</si>
  <si>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</si>
  <si>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</si>
  <si>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</si>
  <si>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</si>
  <si>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</si>
  <si>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</si>
  <si>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</si>
  <si>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</si>
  <si>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</si>
  <si>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</si>
  <si>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</si>
  <si>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</si>
  <si>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</si>
  <si>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</si>
  <si>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</si>
  <si>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</si>
  <si>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</si>
  <si>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</si>
  <si>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</si>
  <si>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</si>
  <si>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</si>
  <si>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</si>
  <si>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</si>
  <si>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</si>
  <si>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</si>
  <si>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</si>
  <si>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</si>
  <si>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</si>
  <si>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</si>
  <si>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</si>
  <si>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</si>
  <si>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</si>
  <si>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</si>
  <si>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</si>
  <si>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</si>
  <si>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</si>
  <si>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</si>
  <si>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</si>
  <si>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</si>
  <si>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</si>
  <si>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</si>
  <si>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</si>
  <si>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</si>
  <si>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</si>
  <si>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</si>
  <si>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</si>
  <si>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</si>
  <si>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</si>
  <si>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</si>
  <si>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</si>
  <si>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</si>
  <si>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</si>
  <si>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</si>
  <si>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</si>
  <si>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</si>
  <si>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</si>
  <si>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</si>
  <si>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</si>
  <si>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</si>
  <si>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</si>
  <si>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</si>
  <si>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</si>
  <si>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</si>
  <si>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</si>
  <si>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</si>
  <si>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</si>
  <si>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</si>
  <si>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</si>
  <si>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</si>
  <si>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</si>
  <si>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</si>
  <si>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</si>
  <si>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</si>
  <si>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</si>
  <si>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</si>
  <si>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</si>
  <si>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</si>
  <si>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</si>
  <si>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</si>
  <si>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</si>
  <si>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</si>
  <si>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</si>
  <si>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</si>
  <si>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</si>
  <si>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</si>
  <si>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</si>
  <si>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</si>
  <si>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</si>
  <si>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</si>
  <si>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</si>
  <si>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</si>
  <si>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</si>
  <si>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</si>
  <si>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</si>
  <si>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</si>
  <si>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</si>
  <si>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</si>
  <si>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</si>
  <si>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</si>
  <si>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</si>
  <si>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</si>
  <si>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</si>
  <si>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</si>
  <si>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</si>
  <si>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</si>
  <si>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</si>
  <si>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</si>
  <si>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</si>
  <si>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</si>
  <si>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</si>
  <si>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</si>
  <si>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</si>
  <si>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</si>
  <si>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</si>
  <si>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</si>
  <si>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</si>
  <si>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</si>
  <si>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</si>
  <si>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</si>
  <si>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</si>
  <si>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</si>
  <si>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</si>
  <si>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</si>
  <si>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</si>
  <si>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</si>
  <si>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</si>
  <si>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</si>
  <si>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</si>
  <si>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</si>
  <si>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</si>
  <si>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</si>
  <si>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</si>
  <si>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</si>
  <si>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</si>
  <si>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</si>
  <si>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</si>
  <si>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</si>
  <si>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</si>
  <si>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</si>
  <si>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</si>
  <si>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</si>
  <si>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</si>
  <si>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</si>
  <si>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</si>
  <si>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</si>
  <si>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</si>
  <si>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</si>
  <si>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</si>
  <si>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</si>
  <si>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</si>
  <si>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</si>
  <si>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</si>
  <si>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</si>
  <si>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</si>
  <si>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</si>
  <si>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</si>
  <si>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</si>
  <si>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</si>
  <si>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</si>
  <si>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</si>
  <si>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</si>
  <si>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</si>
  <si>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</si>
  <si>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</si>
  <si>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</si>
  <si>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</si>
  <si>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</si>
  <si>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</si>
  <si>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</si>
  <si>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</si>
  <si>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</si>
  <si>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</si>
  <si>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</si>
  <si>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</si>
  <si>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</si>
  <si>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</si>
  <si>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</si>
  <si>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</si>
  <si>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</si>
  <si>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</si>
  <si>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</si>
  <si>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</si>
  <si>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</si>
  <si>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</si>
  <si>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</si>
  <si>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</si>
  <si>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</si>
  <si>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</si>
  <si>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</si>
  <si>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</si>
  <si>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</si>
  <si>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</si>
  <si>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</si>
  <si>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</si>
  <si>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</si>
  <si>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</si>
  <si>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</si>
  <si>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</si>
  <si>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</si>
  <si>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</si>
  <si>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</si>
  <si>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</si>
  <si>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</si>
  <si>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</si>
  <si>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</si>
  <si>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</si>
  <si>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</si>
  <si>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</si>
  <si>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</si>
  <si>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</si>
  <si>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</si>
  <si>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</si>
  <si>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</si>
  <si>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</si>
  <si>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</si>
  <si>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</si>
  <si>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</si>
  <si>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</si>
  <si>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</si>
  <si>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</si>
  <si>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</si>
  <si>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</si>
  <si>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</si>
  <si>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</si>
  <si>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</si>
  <si>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</si>
  <si>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</si>
  <si>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</si>
  <si>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</si>
  <si>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</si>
  <si>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</si>
  <si>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</si>
  <si>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</si>
  <si>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</si>
  <si>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</si>
  <si>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</si>
  <si>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</si>
  <si>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</si>
  <si>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</si>
  <si>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</si>
  <si>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</si>
  <si>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</si>
  <si>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</si>
  <si>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</si>
  <si>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</si>
  <si>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</si>
  <si>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</si>
  <si>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</si>
  <si>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</si>
  <si>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</si>
  <si>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</si>
  <si>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</si>
  <si>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</si>
  <si>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</si>
  <si>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</si>
  <si>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</si>
  <si>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</si>
  <si>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</si>
  <si>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</si>
  <si>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</si>
  <si>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</si>
  <si>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</si>
  <si>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</si>
  <si>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</si>
  <si>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</si>
  <si>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</si>
  <si>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</si>
  <si>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</si>
  <si>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</si>
  <si>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</si>
  <si>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</si>
  <si>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</si>
  <si>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</si>
  <si>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</si>
  <si>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</si>
  <si>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</si>
  <si>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</si>
  <si>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</si>
  <si>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</si>
  <si>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</si>
  <si>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</si>
  <si>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</si>
  <si>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</si>
  <si>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</si>
  <si>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</si>
  <si>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</si>
  <si>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</si>
  <si>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</si>
  <si>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</si>
  <si>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</si>
  <si>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</si>
  <si>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</si>
  <si>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</si>
  <si>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</si>
  <si>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</si>
  <si>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</si>
  <si>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</si>
  <si>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</si>
  <si>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</si>
  <si>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</si>
  <si>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</si>
  <si>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</si>
  <si>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</si>
  <si>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</si>
  <si>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</si>
  <si>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</si>
  <si>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</si>
  <si>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</si>
  <si>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</si>
  <si>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</si>
  <si>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</si>
  <si>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</si>
  <si>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</si>
  <si>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</si>
  <si>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</si>
  <si>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</si>
  <si>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</si>
  <si>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</si>
  <si>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</si>
  <si>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</si>
  <si>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</si>
  <si>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</si>
  <si>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</si>
  <si>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</si>
  <si>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</si>
  <si>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</si>
  <si>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</si>
  <si>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</si>
  <si>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</si>
  <si>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</si>
  <si>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</si>
  <si>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</si>
  <si>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</si>
  <si>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</si>
  <si>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</si>
  <si>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</si>
  <si>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</si>
  <si>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</si>
  <si>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</si>
  <si>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</si>
  <si>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</si>
  <si>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</si>
  <si>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</si>
  <si>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</si>
  <si>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</si>
  <si>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</si>
  <si>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</si>
  <si>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</si>
  <si>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</si>
  <si>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</si>
  <si>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</si>
  <si>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</si>
  <si>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</si>
  <si>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</si>
  <si>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</si>
  <si>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</si>
  <si>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</si>
  <si>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</si>
  <si>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</si>
  <si>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</si>
  <si>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</si>
  <si>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</si>
  <si>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</si>
  <si>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</si>
  <si>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</si>
  <si>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</si>
  <si>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</si>
  <si>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</si>
  <si>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</si>
  <si>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</si>
  <si>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</si>
  <si>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</si>
  <si>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</si>
  <si>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</si>
  <si>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</si>
  <si>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</si>
  <si>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</si>
  <si>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</si>
  <si>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</si>
  <si>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</si>
  <si>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</si>
  <si>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</si>
  <si>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</si>
  <si>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</si>
  <si>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</si>
  <si>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</si>
  <si>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</si>
  <si>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</si>
  <si>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</si>
  <si>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</si>
  <si>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</si>
  <si>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</si>
  <si>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</si>
  <si>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</si>
  <si>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</si>
  <si>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</si>
  <si>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</si>
  <si>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</si>
  <si>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</si>
  <si>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</si>
  <si>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</si>
  <si>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</si>
  <si>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</si>
  <si>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</si>
  <si>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</si>
  <si>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</si>
  <si>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</si>
  <si>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</si>
  <si>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</si>
  <si>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</si>
  <si>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</si>
  <si>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</si>
  <si>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</si>
  <si>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</si>
  <si>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</si>
  <si>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</si>
  <si>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</si>
  <si>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</si>
  <si>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</si>
  <si>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</si>
  <si>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</si>
  <si>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</si>
  <si>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</si>
  <si>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</si>
  <si>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</si>
  <si>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</si>
  <si>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</si>
  <si>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</si>
  <si>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</si>
  <si>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</si>
  <si>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</si>
  <si>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</si>
  <si>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</si>
  <si>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</si>
  <si>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</si>
  <si>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</si>
  <si>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</si>
  <si>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</si>
  <si>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</si>
  <si>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</si>
  <si>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</si>
  <si>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</si>
  <si>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</si>
  <si>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</si>
  <si>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</si>
  <si>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</si>
  <si>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</si>
  <si>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</si>
  <si>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</si>
  <si>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</si>
  <si>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</si>
  <si>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</si>
  <si>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</si>
  <si>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</si>
  <si>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</si>
  <si>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</si>
  <si>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</si>
  <si>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</si>
  <si>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</si>
  <si>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</si>
  <si>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</si>
  <si>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</si>
  <si>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</si>
  <si>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</si>
  <si>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</si>
  <si>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</si>
  <si>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</si>
  <si>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</si>
  <si>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</si>
  <si>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</si>
  <si>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</si>
  <si>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</si>
  <si>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</si>
  <si>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</si>
  <si>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</si>
  <si>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</si>
  <si>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</si>
  <si>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</si>
  <si>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</si>
  <si>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</si>
  <si>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</si>
  <si>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</si>
  <si>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</si>
  <si>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</si>
  <si>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</si>
  <si>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</si>
  <si>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</si>
  <si>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</si>
  <si>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</si>
  <si>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</si>
  <si>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</si>
  <si>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</si>
  <si>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</si>
  <si>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</si>
  <si>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</si>
  <si>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</si>
  <si>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</si>
  <si>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</si>
  <si>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</si>
  <si>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</si>
  <si>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</si>
  <si>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</si>
  <si>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</si>
  <si>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</si>
  <si>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</si>
  <si>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</si>
  <si>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</si>
  <si>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</si>
  <si>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</si>
  <si>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</si>
  <si>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</si>
  <si>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</si>
  <si>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</si>
  <si>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</si>
  <si>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</si>
  <si>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</si>
  <si>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</si>
  <si>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</si>
  <si>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</si>
  <si>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</si>
  <si>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</si>
  <si>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</si>
  <si>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</si>
  <si>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</si>
  <si>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</si>
  <si>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</si>
  <si>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</si>
  <si>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</si>
  <si>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</si>
  <si>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</si>
  <si>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</si>
  <si>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</si>
  <si>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</si>
  <si>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</si>
  <si>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</si>
  <si>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</si>
  <si>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</si>
  <si>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</si>
  <si>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</si>
  <si>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</si>
  <si>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</si>
  <si>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</si>
  <si>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</si>
  <si>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</si>
  <si>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</si>
  <si>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</si>
  <si>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</si>
  <si>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</si>
  <si>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</si>
  <si>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</si>
  <si>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</si>
  <si>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</si>
  <si>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</si>
  <si>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</si>
  <si>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</si>
  <si>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</si>
  <si>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</si>
  <si>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</si>
  <si>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</si>
  <si>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</si>
  <si>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</si>
  <si>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</si>
  <si>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</si>
  <si>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</si>
  <si>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</si>
  <si>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</si>
  <si>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</si>
  <si>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</si>
  <si>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</si>
  <si>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</si>
  <si>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</si>
  <si>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</si>
  <si>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</si>
  <si>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</si>
  <si>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</si>
  <si>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</si>
  <si>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</si>
  <si>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</si>
  <si>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</si>
  <si>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</si>
  <si>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</si>
  <si>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</si>
  <si>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</si>
  <si>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</si>
  <si>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</si>
  <si>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</si>
  <si>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</si>
  <si>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</si>
  <si>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</si>
  <si>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</si>
  <si>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</si>
  <si>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</si>
  <si>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</si>
  <si>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</si>
  <si>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</si>
  <si>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</si>
  <si>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</si>
  <si>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</si>
  <si>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</si>
  <si>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</si>
  <si>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</si>
  <si>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</si>
  <si>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</si>
  <si>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</si>
  <si>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</si>
  <si>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</si>
  <si>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</si>
  <si>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</si>
  <si>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</si>
  <si>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</si>
  <si>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</si>
  <si>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</si>
  <si>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</si>
  <si>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</si>
  <si>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</si>
  <si>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</si>
  <si>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</si>
  <si>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</si>
  <si>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</si>
  <si>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</si>
  <si>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</si>
  <si>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</si>
  <si>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</si>
  <si>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</si>
  <si>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</si>
  <si>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</si>
  <si>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</si>
  <si>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</si>
  <si>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</si>
  <si>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</si>
  <si>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</si>
  <si>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</si>
  <si>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</si>
  <si>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</si>
  <si>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</si>
  <si>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</si>
  <si>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</si>
  <si>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</si>
  <si>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</si>
  <si>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</si>
  <si>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</si>
  <si>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</si>
  <si>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</si>
  <si>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</si>
  <si>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</si>
  <si>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</si>
  <si>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</si>
  <si>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</si>
  <si>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</si>
  <si>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</si>
  <si>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</si>
  <si>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</si>
  <si>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</si>
  <si>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</si>
  <si>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</si>
  <si>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</si>
  <si>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</si>
  <si>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</si>
  <si>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</si>
  <si>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</si>
  <si>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</si>
  <si>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</si>
  <si>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</si>
  <si>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</si>
  <si>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</si>
  <si>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</si>
  <si>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</si>
  <si>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</si>
  <si>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</si>
  <si>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</si>
  <si>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</si>
  <si>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</si>
  <si>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</si>
  <si>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</si>
  <si>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</si>
  <si>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</si>
  <si>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</si>
  <si>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</si>
  <si>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</si>
  <si>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</si>
  <si>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</si>
  <si>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</si>
  <si>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</si>
  <si>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</si>
  <si>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</si>
  <si>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</si>
  <si>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</si>
  <si>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</si>
  <si>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</si>
  <si>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</si>
  <si>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</si>
  <si>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</si>
  <si>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</si>
  <si>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</si>
  <si>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</si>
  <si>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</si>
  <si>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</si>
  <si>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</si>
  <si>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</si>
  <si>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</si>
  <si>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</si>
  <si>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</si>
  <si>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</si>
  <si>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</si>
  <si>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</si>
  <si>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</si>
  <si>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</si>
  <si>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</si>
  <si>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</si>
  <si>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</si>
  <si>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</si>
  <si>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</si>
  <si>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</si>
  <si>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</si>
  <si>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</si>
  <si>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</si>
  <si>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</si>
  <si>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</si>
  <si>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</si>
  <si>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</si>
  <si>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</si>
  <si>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</si>
  <si>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</si>
  <si>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</si>
  <si>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</si>
  <si>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</si>
  <si>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</si>
  <si>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</si>
  <si>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</si>
  <si>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</si>
  <si>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</si>
  <si>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</si>
  <si>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</si>
  <si>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</si>
  <si>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</si>
  <si>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</si>
  <si>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</si>
  <si>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</si>
  <si>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</si>
  <si>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</si>
  <si>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</si>
  <si>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</si>
  <si>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</si>
  <si>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</si>
  <si>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</si>
  <si>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</si>
  <si>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</si>
  <si>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</si>
  <si>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</si>
  <si>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</si>
  <si>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</si>
  <si>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</si>
  <si>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</si>
  <si>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</si>
  <si>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</si>
  <si>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</si>
  <si>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</si>
  <si>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</si>
  <si>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</si>
  <si>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</si>
  <si>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</si>
  <si>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</si>
  <si>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</si>
  <si>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</si>
  <si>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</si>
  <si>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</si>
  <si>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</si>
  <si>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</si>
  <si>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</si>
  <si>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</si>
  <si>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</si>
  <si>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</si>
  <si>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</si>
  <si>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</si>
  <si>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</si>
  <si>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</si>
  <si>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</si>
  <si>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</si>
  <si>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</si>
  <si>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</si>
  <si>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</si>
  <si>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</si>
  <si>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</si>
  <si>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</si>
  <si>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</si>
  <si>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</si>
  <si>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</si>
  <si>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</si>
  <si>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</si>
  <si>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</si>
  <si>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</si>
  <si>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</si>
  <si>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</si>
  <si>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</si>
  <si>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</si>
  <si>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</si>
  <si>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</si>
  <si>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</si>
  <si>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</si>
  <si>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</si>
  <si>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</si>
  <si>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</si>
  <si>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</si>
  <si>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</si>
  <si>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</si>
  <si>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</si>
  <si>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</si>
  <si>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</si>
  <si>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</si>
  <si>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</si>
  <si>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</si>
  <si>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</si>
  <si>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</si>
  <si>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</si>
  <si>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</si>
  <si>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</si>
  <si>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</si>
  <si>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</si>
  <si>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</si>
  <si>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</si>
  <si>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</si>
  <si>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</si>
  <si>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</si>
  <si>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</si>
  <si>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</si>
  <si>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</si>
  <si>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</si>
  <si>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</si>
  <si>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</si>
  <si>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</si>
  <si>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</si>
  <si>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</si>
  <si>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</si>
  <si>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</si>
  <si>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</si>
  <si>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</si>
  <si>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</si>
  <si>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</si>
  <si>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</si>
  <si>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</si>
  <si>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</si>
  <si>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</si>
  <si>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</si>
  <si>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</si>
  <si>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</si>
  <si>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</si>
  <si>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</si>
  <si>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</si>
  <si>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</si>
  <si>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</si>
  <si>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</si>
  <si>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</si>
  <si>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</si>
  <si>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</si>
  <si>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</si>
  <si>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</si>
  <si>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</si>
  <si>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</si>
  <si>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</si>
  <si>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</si>
  <si>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</si>
  <si>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</si>
  <si>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</si>
  <si>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</si>
  <si>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</si>
  <si>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</si>
  <si>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</si>
  <si>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</si>
  <si>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</si>
  <si>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</si>
  <si>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</si>
  <si>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</si>
  <si>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</si>
  <si>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</si>
  <si>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</si>
  <si>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</si>
  <si>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</si>
  <si>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</si>
  <si>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</si>
  <si>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</si>
  <si>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</si>
  <si>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</si>
  <si>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</si>
  <si>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</si>
  <si>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</si>
  <si>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</si>
  <si>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</si>
  <si>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</si>
  <si>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</si>
  <si>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</si>
  <si>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</si>
  <si>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</si>
  <si>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</si>
  <si>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</si>
  <si>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</si>
  <si>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</si>
  <si>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</si>
  <si>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</si>
  <si>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</si>
  <si>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</si>
  <si>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</si>
  <si>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</si>
  <si>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</si>
  <si>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</si>
  <si>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</si>
  <si>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</si>
  <si>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</si>
  <si>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</si>
  <si>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</si>
  <si>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</si>
  <si>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</si>
  <si>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</si>
  <si>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</si>
  <si>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</si>
  <si>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</si>
  <si>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</si>
  <si>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</si>
  <si>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</si>
  <si>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</si>
  <si>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</si>
  <si>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</si>
  <si>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</si>
  <si>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</si>
  <si>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</si>
  <si>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</si>
  <si>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</si>
  <si>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</si>
  <si>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</si>
  <si>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</si>
  <si>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</si>
  <si>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</si>
  <si>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</si>
  <si>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</si>
  <si>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</si>
  <si>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</si>
  <si>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</si>
  <si>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</si>
  <si>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</si>
  <si>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</si>
  <si>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</si>
  <si>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</si>
  <si>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</si>
  <si>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</si>
  <si>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</si>
  <si>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</si>
  <si>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</si>
  <si>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</si>
  <si>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</si>
  <si>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</si>
  <si>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</si>
  <si>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</si>
  <si>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</si>
  <si>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</si>
  <si>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</si>
  <si>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</si>
  <si>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</si>
  <si>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</si>
  <si>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</si>
  <si>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</si>
  <si>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</si>
  <si>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</si>
  <si>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</si>
  <si>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</si>
  <si>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</si>
  <si>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</si>
  <si>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</si>
  <si>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</si>
  <si>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</si>
  <si>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</si>
  <si>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</si>
  <si>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</si>
  <si>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</si>
  <si>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</si>
  <si>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</si>
  <si>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</si>
  <si>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</si>
  <si>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</si>
  <si>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</si>
  <si>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</si>
  <si>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</si>
  <si>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</si>
  <si>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</si>
  <si>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</si>
  <si>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</si>
  <si>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</si>
  <si>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</si>
  <si>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</si>
  <si>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</si>
  <si>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</si>
  <si>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</si>
  <si>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</si>
  <si>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</si>
  <si>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</si>
  <si>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</si>
  <si>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</si>
  <si>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</si>
  <si>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</si>
  <si>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</si>
  <si>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</si>
  <si>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</si>
  <si>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</si>
  <si>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</si>
  <si>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</si>
  <si>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</si>
  <si>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</si>
  <si>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</si>
  <si>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</si>
  <si>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</si>
  <si>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</si>
  <si>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</si>
  <si>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</si>
  <si>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</si>
  <si>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</si>
  <si>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</si>
  <si>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</si>
  <si>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</si>
  <si>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</si>
  <si>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</si>
  <si>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</si>
  <si>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</si>
  <si>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</si>
  <si>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</si>
  <si>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</si>
  <si>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</si>
  <si>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</si>
  <si>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</si>
  <si>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</si>
  <si>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</si>
  <si>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</si>
  <si>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</si>
  <si>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</si>
  <si>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</si>
  <si>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</si>
  <si>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</si>
  <si>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</si>
  <si>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</si>
  <si>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</si>
  <si>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</si>
  <si>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</si>
  <si>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</si>
  <si>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</si>
  <si>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</si>
  <si>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</si>
  <si>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</si>
  <si>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</si>
  <si>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</si>
  <si>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</si>
  <si>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</si>
  <si>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</si>
  <si>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</si>
  <si>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</si>
  <si>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</si>
  <si>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</si>
  <si>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</si>
  <si>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</si>
  <si>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</si>
  <si>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</si>
  <si>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</si>
  <si>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</si>
  <si>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</si>
  <si>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</si>
  <si>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</si>
  <si>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</si>
  <si>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</si>
  <si>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</si>
  <si>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</si>
  <si>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</si>
  <si>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</si>
  <si>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</si>
  <si>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</si>
  <si>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</si>
  <si>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</si>
  <si>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</si>
  <si>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</si>
  <si>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</si>
  <si>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</si>
  <si>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</si>
  <si>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</si>
  <si>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</si>
  <si>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</si>
  <si>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</si>
  <si>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</si>
  <si>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</si>
  <si>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</si>
  <si>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</si>
  <si>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</si>
  <si>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</si>
  <si>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</si>
  <si>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</si>
  <si>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</si>
  <si>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</si>
  <si>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</si>
  <si>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</si>
  <si>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</si>
  <si>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</si>
  <si>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</si>
  <si>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</si>
  <si>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</si>
  <si>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</si>
  <si>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</si>
  <si>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</si>
  <si>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</si>
  <si>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</si>
  <si>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</si>
  <si>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</si>
  <si>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</si>
  <si>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</si>
  <si>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</si>
  <si>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</si>
  <si>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</si>
  <si>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</si>
  <si>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</si>
  <si>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</si>
  <si>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</si>
  <si>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</si>
  <si>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</si>
  <si>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</si>
  <si>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</si>
  <si>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</si>
  <si>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</si>
  <si>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</si>
  <si>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</si>
  <si>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</si>
  <si>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</si>
  <si>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</si>
  <si>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</si>
  <si>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</si>
  <si>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</si>
  <si>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</si>
  <si>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</si>
  <si>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</si>
  <si>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</si>
  <si>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</si>
  <si>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</si>
  <si>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</si>
  <si>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</si>
  <si>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</si>
  <si>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</si>
  <si>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</si>
  <si>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</si>
  <si>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</si>
  <si>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</si>
  <si>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</si>
  <si>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</si>
  <si>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</si>
  <si>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</si>
  <si>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</si>
  <si>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</si>
  <si>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</si>
  <si>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</si>
  <si>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</si>
  <si>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</si>
  <si>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</si>
  <si>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</si>
  <si>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</si>
  <si>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</si>
  <si>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</si>
  <si>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</si>
  <si>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</si>
  <si>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</si>
  <si>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</si>
  <si>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</si>
  <si>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</si>
  <si>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</si>
  <si>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</si>
  <si>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</si>
  <si>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</si>
  <si>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</si>
  <si>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</si>
  <si>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</si>
  <si>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</si>
  <si>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</si>
  <si>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</si>
  <si>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</si>
  <si>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</si>
  <si>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</si>
  <si>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</si>
  <si>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</si>
  <si>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</si>
  <si>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</si>
  <si>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</si>
  <si>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</si>
  <si>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</si>
  <si>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</si>
  <si>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</si>
  <si>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</si>
  <si>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</si>
  <si>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</si>
  <si>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</si>
  <si>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</si>
  <si>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</si>
  <si>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</si>
  <si>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</si>
  <si>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</si>
  <si>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</si>
  <si>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</si>
  <si>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</si>
  <si>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</si>
  <si>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</si>
  <si>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</si>
  <si>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</si>
  <si>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</si>
  <si>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</si>
  <si>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</si>
  <si>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</si>
  <si>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</si>
  <si>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</si>
  <si>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</si>
  <si>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</si>
  <si>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</si>
  <si>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</si>
  <si>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</si>
  <si>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</si>
  <si>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</si>
  <si>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</si>
  <si>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</si>
  <si>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</si>
  <si>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</si>
  <si>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</si>
  <si>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</si>
  <si>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</si>
  <si>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</si>
  <si>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</si>
  <si>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</si>
  <si>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</si>
  <si>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</si>
  <si>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</si>
  <si>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</si>
  <si>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</si>
  <si>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</si>
  <si>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</si>
  <si>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</si>
  <si>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</si>
  <si>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</si>
  <si>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</si>
  <si>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</si>
  <si>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</si>
  <si>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</si>
  <si>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</si>
  <si>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</si>
  <si>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</si>
  <si>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</si>
  <si>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</si>
  <si>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</si>
  <si>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</si>
  <si>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</si>
  <si>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</si>
  <si>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</si>
  <si>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</si>
  <si>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</si>
  <si>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</si>
  <si>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</si>
  <si>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</si>
  <si>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</si>
  <si>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</si>
  <si>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</si>
  <si>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</si>
  <si>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</si>
  <si>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</si>
  <si>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</si>
  <si>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</si>
  <si>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</si>
  <si>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</si>
  <si>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</si>
  <si>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</si>
  <si>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</si>
  <si>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</si>
  <si>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</si>
  <si>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</si>
  <si>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</si>
  <si>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</si>
  <si>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</si>
  <si>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</si>
  <si>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</si>
  <si>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</si>
  <si>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</si>
  <si>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</si>
  <si>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</si>
  <si>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</si>
  <si>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</si>
  <si>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</si>
  <si>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</si>
  <si>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</si>
  <si>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</si>
  <si>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</si>
  <si>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</si>
  <si>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</si>
  <si>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</si>
  <si>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</si>
  <si>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</si>
  <si>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</si>
  <si>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</si>
  <si>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</si>
  <si>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</si>
  <si>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</si>
  <si>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</si>
  <si>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</si>
  <si>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</si>
  <si>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</si>
  <si>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</si>
  <si>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</si>
  <si>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</si>
  <si>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</si>
  <si>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</si>
  <si>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</si>
  <si>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</si>
  <si>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</si>
  <si>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</si>
  <si>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</si>
  <si>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</si>
  <si>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</si>
  <si>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</si>
  <si>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</si>
  <si>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</si>
  <si>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</si>
  <si>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</si>
  <si>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</si>
  <si>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</si>
  <si>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</si>
  <si>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</si>
  <si>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</si>
  <si>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</si>
  <si>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</si>
  <si>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</si>
  <si>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</si>
  <si>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</si>
  <si>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</si>
  <si>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</si>
  <si>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</si>
  <si>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</si>
  <si>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</si>
  <si>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</si>
  <si>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</si>
  <si>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</si>
  <si>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</si>
  <si>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</si>
  <si>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</si>
  <si>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</si>
  <si>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</si>
  <si>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</si>
  <si>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</si>
  <si>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</si>
  <si>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</si>
  <si>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</si>
  <si>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</si>
  <si>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</si>
  <si>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</si>
  <si>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</si>
  <si>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</si>
  <si>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</si>
  <si>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</si>
  <si>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</si>
  <si>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</si>
  <si>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</si>
  <si>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</si>
  <si>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</si>
  <si>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</si>
  <si>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</si>
  <si>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</si>
  <si>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</si>
  <si>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</si>
  <si>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</si>
  <si>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</si>
  <si>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</si>
  <si>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</si>
  <si>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</si>
  <si>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</si>
  <si>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</si>
  <si>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</si>
  <si>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</si>
  <si>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</si>
  <si>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</si>
  <si>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</si>
  <si>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</si>
  <si>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</si>
  <si>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</si>
  <si>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</si>
  <si>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</si>
  <si>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</si>
  <si>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</si>
  <si>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</si>
  <si>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</si>
  <si>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</si>
  <si>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</si>
  <si>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</si>
  <si>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</si>
  <si>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</si>
  <si>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</si>
  <si>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</si>
  <si>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</si>
  <si>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</si>
  <si>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</si>
  <si>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</si>
  <si>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</si>
  <si>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</si>
  <si>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</si>
  <si>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</si>
  <si>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</si>
  <si>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</si>
  <si>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</si>
  <si>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</si>
  <si>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</si>
  <si>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</si>
  <si>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</si>
  <si>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</si>
  <si>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</si>
  <si>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</si>
  <si>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</si>
  <si>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</si>
  <si>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</si>
  <si>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</si>
  <si>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</si>
  <si>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</si>
  <si>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</si>
  <si>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</si>
  <si>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</si>
  <si>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</si>
  <si>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</si>
  <si>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</si>
  <si>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</si>
  <si>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</si>
  <si>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</si>
  <si>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</si>
  <si>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</si>
  <si>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</si>
  <si>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</si>
  <si>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</si>
  <si>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</si>
  <si>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</si>
  <si>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</si>
  <si>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</si>
  <si>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</si>
  <si>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</si>
  <si>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</si>
  <si>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</si>
  <si>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</si>
  <si>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</si>
  <si>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</si>
  <si>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</si>
  <si>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</si>
  <si>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</si>
  <si>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</si>
  <si>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</si>
  <si>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</si>
  <si>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</si>
  <si>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</si>
  <si>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</si>
  <si>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</si>
  <si>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</si>
  <si>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</si>
  <si>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</si>
  <si>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</si>
  <si>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</si>
  <si>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</si>
  <si>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</si>
  <si>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</si>
  <si>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</si>
  <si>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</si>
  <si>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</si>
  <si>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</si>
  <si>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</si>
  <si>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</si>
  <si>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</si>
  <si>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</si>
  <si>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</si>
  <si>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</si>
  <si>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</si>
  <si>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</si>
  <si>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</si>
  <si>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</si>
  <si>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</si>
  <si>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</si>
  <si>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</si>
  <si>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</si>
  <si>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</si>
  <si>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</si>
  <si>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</si>
  <si>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</si>
  <si>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</si>
  <si>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</si>
  <si>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</si>
  <si>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</si>
  <si>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</si>
  <si>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</si>
  <si>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</si>
  <si>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</si>
  <si>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</si>
  <si>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</si>
  <si>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</si>
  <si>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</si>
  <si>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</si>
  <si>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</si>
  <si>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</si>
  <si>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</si>
  <si>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</si>
  <si>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</si>
  <si>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</si>
  <si>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</si>
  <si>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</si>
  <si>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</si>
  <si>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</si>
  <si>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</si>
  <si>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</si>
  <si>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</si>
  <si>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</si>
  <si>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</si>
  <si>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</si>
  <si>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</si>
  <si>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</si>
  <si>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</si>
  <si>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</si>
  <si>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</si>
  <si>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</si>
  <si>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</si>
  <si>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</si>
  <si>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</si>
  <si>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</si>
  <si>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</si>
  <si>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</si>
  <si>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</si>
  <si>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</si>
  <si>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</si>
  <si>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</si>
  <si>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</si>
  <si>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</si>
  <si>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</si>
  <si>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</si>
  <si>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</si>
  <si>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</si>
  <si>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</si>
  <si>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</si>
  <si>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</si>
  <si>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</si>
  <si>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</si>
  <si>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</si>
  <si>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</si>
  <si>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</si>
  <si>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</si>
  <si>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</si>
  <si>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</si>
  <si>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</si>
  <si>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</si>
  <si>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</si>
  <si>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</si>
  <si>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</si>
  <si>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</si>
  <si>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</si>
  <si>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</si>
  <si>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</si>
  <si>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</si>
  <si>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</si>
  <si>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</si>
  <si>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</si>
  <si>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</si>
  <si>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</si>
  <si>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</si>
  <si>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</si>
  <si>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</si>
  <si>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</si>
  <si>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</si>
  <si>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</si>
  <si>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</si>
  <si>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</si>
  <si>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</si>
  <si>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</si>
  <si>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</si>
  <si>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</si>
  <si>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</si>
  <si>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</si>
  <si>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</si>
  <si>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</si>
  <si>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</si>
  <si>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</si>
  <si>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</si>
  <si>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</si>
  <si>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</si>
  <si>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</si>
  <si>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</si>
  <si>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</si>
  <si>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</si>
  <si>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</si>
  <si>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</si>
  <si>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</si>
  <si>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</si>
  <si>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</si>
  <si>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</si>
  <si>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</si>
  <si>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</si>
  <si>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</si>
  <si>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</si>
  <si>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</si>
  <si>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</si>
  <si>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</si>
  <si>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</si>
  <si>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</si>
  <si>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</si>
  <si>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</si>
  <si>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</si>
  <si>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</si>
  <si>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</si>
  <si>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</si>
  <si>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</si>
  <si>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</si>
  <si>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</si>
  <si>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</si>
  <si>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</si>
  <si>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</si>
  <si>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</si>
  <si>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</si>
  <si>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</si>
  <si>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</si>
  <si>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</si>
  <si>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</si>
  <si>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</si>
  <si>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</si>
  <si>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</si>
  <si>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</si>
  <si>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</si>
  <si>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</si>
  <si>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</si>
  <si>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</si>
  <si>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</si>
  <si>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</si>
  <si>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</si>
  <si>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</si>
  <si>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</si>
  <si>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</si>
  <si>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</si>
  <si>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</si>
  <si>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</si>
  <si>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</si>
  <si>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</si>
  <si>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</si>
  <si>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</si>
  <si>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</si>
  <si>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</si>
  <si>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</si>
  <si>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</si>
  <si>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</si>
  <si>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</si>
  <si>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</si>
  <si>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</si>
  <si>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</si>
  <si>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</si>
  <si>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</si>
  <si>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</si>
  <si>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</si>
  <si>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</si>
  <si>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</si>
  <si>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</si>
  <si>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</si>
  <si>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</si>
  <si>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</si>
  <si>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</si>
  <si>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</si>
  <si>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</si>
  <si>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</si>
  <si>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</si>
  <si>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</si>
  <si>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</si>
  <si>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</si>
  <si>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</si>
  <si>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</si>
  <si>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</si>
  <si>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</si>
  <si>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</si>
  <si>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</si>
  <si>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</si>
  <si>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</si>
  <si>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</si>
  <si>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</si>
  <si>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</si>
  <si>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</si>
  <si>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</si>
  <si>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</si>
  <si>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</si>
  <si>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</si>
  <si>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</si>
  <si>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</si>
  <si>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</si>
  <si>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</si>
  <si>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</si>
  <si>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</si>
  <si>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</si>
  <si>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</si>
  <si>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</si>
  <si>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</si>
  <si>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</si>
  <si>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</si>
  <si>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</si>
  <si>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</si>
  <si>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</si>
  <si>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</si>
  <si>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</si>
  <si>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</si>
  <si>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</si>
  <si>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</si>
  <si>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</si>
  <si>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</si>
  <si>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</si>
  <si>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</si>
  <si>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</si>
  <si>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</si>
  <si>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</si>
  <si>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</si>
  <si>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</si>
  <si>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</si>
  <si>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</si>
  <si>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</si>
  <si>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</si>
  <si>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</si>
  <si>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</si>
  <si>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</si>
  <si>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</si>
  <si>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</si>
  <si>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</si>
  <si>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</si>
  <si>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</si>
  <si>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</si>
  <si>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</si>
  <si>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</si>
  <si>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</si>
  <si>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</si>
  <si>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</si>
  <si>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</si>
  <si>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</si>
  <si>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</si>
  <si>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</si>
  <si>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</si>
  <si>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</si>
  <si>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</si>
  <si>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</si>
  <si>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</si>
  <si>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</si>
  <si>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</si>
  <si>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</si>
  <si>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</si>
  <si>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</si>
  <si>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</si>
  <si>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</si>
  <si>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</si>
  <si>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</si>
  <si>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</si>
  <si>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</si>
  <si>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</si>
  <si>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</si>
  <si>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</si>
  <si>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</si>
  <si>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</si>
  <si>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</si>
  <si>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</si>
  <si>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</si>
  <si>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</si>
  <si>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</si>
  <si>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</si>
  <si>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</si>
  <si>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</si>
  <si>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</si>
  <si>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</si>
  <si>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</si>
  <si>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</si>
  <si>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</si>
  <si>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</si>
  <si>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</si>
  <si>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</si>
  <si>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</si>
  <si>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</si>
  <si>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</si>
  <si>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</si>
  <si>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</si>
  <si>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</si>
  <si>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</si>
  <si>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</si>
  <si>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</si>
  <si>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</si>
  <si>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</si>
  <si>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</si>
  <si>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</si>
  <si>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</si>
  <si>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</si>
  <si>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</si>
  <si>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</si>
  <si>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</si>
  <si>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</si>
  <si>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</si>
  <si>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</si>
  <si>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</si>
  <si>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</si>
  <si>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</si>
  <si>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</si>
  <si>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</si>
  <si>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</si>
  <si>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</si>
  <si>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</si>
  <si>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</si>
  <si>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</si>
  <si>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</si>
  <si>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</si>
  <si>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</si>
  <si>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</si>
  <si>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</si>
  <si>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</si>
  <si>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</si>
  <si>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</si>
  <si>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</si>
  <si>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</si>
  <si>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</si>
  <si>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</si>
  <si>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</si>
  <si>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</si>
  <si>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</si>
  <si>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</si>
  <si>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</si>
  <si>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</si>
  <si>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</si>
  <si>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</si>
  <si>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</si>
  <si>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</si>
  <si>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</si>
  <si>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</si>
  <si>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</si>
  <si>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</si>
  <si>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</si>
  <si>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</si>
  <si>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</si>
  <si>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</si>
  <si>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</si>
  <si>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</si>
  <si>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</si>
  <si>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</si>
  <si>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</si>
  <si>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</si>
  <si>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</si>
  <si>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</si>
  <si>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</si>
  <si>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</si>
  <si>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</si>
  <si>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</si>
  <si>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</si>
  <si>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</si>
  <si>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</si>
  <si>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</si>
  <si>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</si>
  <si>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</si>
  <si>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</si>
  <si>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</si>
  <si>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</si>
  <si>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</si>
  <si>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</si>
  <si>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</si>
  <si>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</si>
  <si>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</si>
  <si>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</si>
  <si>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</si>
  <si>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</si>
  <si>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</si>
  <si>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</si>
  <si>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</si>
  <si>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</si>
  <si>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</si>
  <si>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</si>
  <si>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</si>
  <si>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</si>
  <si>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</si>
  <si>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</si>
  <si>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</si>
  <si>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</si>
  <si>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</si>
  <si>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</si>
  <si>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</si>
  <si>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</si>
  <si>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</si>
  <si>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</si>
  <si>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</si>
  <si>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</si>
  <si>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</si>
  <si>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</si>
  <si>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</si>
  <si>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</si>
  <si>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</si>
  <si>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</si>
  <si>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</si>
  <si>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</si>
  <si>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</si>
  <si>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</si>
  <si>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</si>
  <si>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</si>
  <si>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</si>
  <si>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</si>
  <si>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</si>
  <si>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</si>
  <si>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</si>
  <si>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</si>
  <si>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</si>
  <si>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</si>
  <si>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</si>
  <si>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</si>
  <si>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</si>
  <si>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</si>
  <si>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</si>
  <si>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</si>
  <si>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</si>
  <si>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</si>
  <si>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</si>
  <si>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</si>
  <si>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</si>
  <si>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</si>
  <si>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</si>
  <si>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</si>
  <si>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</si>
  <si>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</si>
  <si>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</si>
  <si>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</si>
  <si>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</si>
  <si>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</si>
  <si>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</si>
  <si>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</si>
  <si>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</si>
  <si>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</si>
  <si>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</si>
  <si>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</si>
  <si>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</si>
  <si>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</si>
  <si>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</si>
  <si>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</si>
  <si>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</si>
  <si>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</si>
  <si>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</si>
  <si>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</si>
  <si>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</si>
  <si>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</si>
  <si>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</si>
  <si>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</si>
  <si>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</si>
  <si>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</si>
  <si>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</si>
  <si>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</si>
  <si>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</si>
  <si>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</si>
  <si>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</si>
  <si>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</si>
  <si>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</si>
  <si>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</si>
  <si>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</si>
  <si>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</si>
  <si>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</si>
  <si>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</si>
  <si>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</si>
  <si>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</si>
  <si>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</si>
  <si>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</si>
  <si>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</si>
  <si>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</si>
  <si>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</si>
  <si>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</si>
  <si>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</si>
  <si>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</si>
  <si>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</si>
  <si>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</si>
  <si>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</si>
  <si>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</si>
  <si>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</si>
  <si>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</si>
  <si>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</si>
  <si>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</si>
  <si>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</si>
  <si>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</si>
  <si>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</si>
  <si>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</si>
  <si>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</si>
  <si>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</si>
  <si>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</si>
  <si>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</si>
  <si>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</si>
  <si>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</si>
  <si>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</si>
  <si>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</si>
  <si>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</si>
  <si>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</si>
  <si>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</si>
  <si>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</si>
  <si>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</si>
  <si>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</si>
  <si>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</si>
  <si>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</si>
  <si>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</si>
  <si>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</si>
  <si>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</si>
  <si>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</si>
  <si>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</si>
  <si>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</si>
  <si>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</si>
  <si>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</si>
  <si>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</si>
  <si>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</si>
  <si>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</si>
  <si>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</si>
  <si>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</si>
  <si>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</si>
  <si>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</si>
  <si>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</si>
  <si>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</si>
  <si>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</si>
  <si>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</si>
  <si>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</si>
  <si>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</si>
  <si>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</si>
  <si>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</si>
  <si>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</si>
  <si>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</si>
  <si>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</si>
  <si>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</si>
  <si>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</si>
  <si>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</si>
  <si>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</si>
  <si>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</si>
  <si>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</si>
  <si>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</si>
  <si>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</si>
  <si>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</si>
  <si>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</si>
  <si>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</si>
  <si>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</si>
  <si>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</si>
  <si>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</si>
  <si>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</si>
  <si>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</si>
  <si>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</si>
  <si>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</si>
  <si>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</si>
  <si>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</si>
  <si>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</si>
  <si>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</si>
  <si>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</si>
  <si>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</si>
  <si>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</si>
  <si>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</si>
  <si>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</si>
  <si>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</si>
  <si>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</si>
  <si>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</si>
  <si>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</si>
  <si>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</si>
  <si>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</si>
  <si>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</si>
  <si>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</si>
  <si>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</si>
  <si>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</si>
  <si>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</si>
  <si>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</si>
  <si>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</si>
  <si>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</si>
  <si>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</si>
  <si>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</si>
  <si>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</si>
  <si>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</si>
  <si>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</si>
  <si>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</si>
  <si>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</si>
  <si>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</si>
  <si>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</si>
  <si>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</si>
  <si>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</si>
  <si>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</si>
  <si>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</si>
  <si>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</si>
  <si>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</si>
  <si>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</si>
  <si>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</si>
  <si>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</si>
  <si>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</si>
  <si>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</si>
  <si>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</si>
  <si>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</si>
  <si>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</si>
  <si>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</si>
  <si>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</si>
  <si>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</si>
  <si>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</si>
  <si>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</si>
  <si>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</si>
  <si>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</si>
  <si>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</si>
  <si>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</si>
  <si>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</si>
  <si>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</si>
  <si>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</si>
  <si>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</si>
  <si>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</si>
  <si>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</si>
  <si>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</si>
  <si>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</si>
  <si>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</si>
  <si>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</si>
  <si>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</si>
  <si>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</si>
  <si>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</si>
  <si>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</si>
  <si>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</si>
  <si>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</si>
  <si>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</si>
  <si>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</si>
  <si>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</si>
  <si>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</si>
  <si>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</si>
  <si>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</si>
  <si>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</si>
  <si>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</si>
  <si>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</si>
  <si>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</si>
  <si>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</si>
  <si>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</si>
  <si>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</si>
  <si>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</si>
  <si>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</si>
  <si>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</si>
  <si>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</si>
  <si>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</si>
  <si>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</si>
  <si>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</si>
  <si>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</si>
  <si>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</si>
  <si>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</si>
  <si>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</si>
  <si>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</si>
  <si>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</si>
  <si>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</si>
  <si>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</si>
  <si>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</si>
  <si>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</si>
  <si>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</si>
  <si>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</si>
  <si>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</si>
  <si>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</si>
  <si>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</si>
  <si>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</si>
  <si>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</si>
  <si>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</si>
  <si>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</si>
  <si>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</si>
  <si>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</si>
  <si>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</si>
  <si>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</si>
  <si>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</si>
  <si>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</si>
  <si>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</si>
  <si>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</si>
  <si>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</si>
  <si>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</si>
  <si>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</si>
  <si>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</si>
  <si>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</si>
  <si>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</si>
  <si>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</si>
  <si>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</si>
  <si>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</si>
  <si>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</si>
  <si>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</si>
  <si>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</si>
  <si>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</si>
  <si>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</si>
  <si>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</si>
  <si>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</si>
  <si>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</si>
  <si>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</si>
  <si>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</si>
  <si>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</si>
  <si>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</si>
  <si>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</si>
  <si>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</si>
  <si>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</si>
  <si>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</si>
  <si>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</si>
  <si>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</si>
  <si>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</si>
  <si>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</si>
  <si>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</si>
  <si>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</si>
  <si>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</si>
  <si>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</si>
  <si>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</si>
  <si>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</si>
  <si>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</si>
  <si>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</si>
  <si>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</si>
  <si>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</si>
  <si>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</si>
  <si>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</si>
  <si>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</si>
  <si>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</si>
  <si>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</si>
  <si>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</si>
  <si>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</si>
  <si>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</si>
  <si>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</si>
  <si>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</si>
  <si>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</si>
  <si>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</si>
  <si>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</si>
  <si>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</si>
  <si>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</si>
  <si>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</si>
  <si>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</si>
  <si>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</si>
  <si>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</si>
  <si>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</si>
  <si>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</si>
  <si>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</si>
  <si>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</si>
  <si>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</si>
  <si>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</si>
  <si>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</si>
  <si>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</si>
  <si>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</si>
  <si>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</si>
  <si>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</si>
  <si>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</si>
  <si>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</si>
  <si>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</si>
  <si>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</si>
  <si>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</si>
  <si>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</si>
  <si>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</si>
  <si>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</si>
  <si>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</si>
  <si>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</si>
  <si>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</si>
  <si>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</si>
  <si>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</si>
  <si>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</si>
  <si>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</si>
  <si>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</si>
  <si>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</si>
  <si>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</si>
  <si>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</si>
  <si>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</si>
  <si>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</si>
  <si>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</si>
  <si>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</si>
  <si>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</si>
  <si>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</si>
  <si>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</si>
  <si>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</si>
  <si>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</si>
  <si>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</si>
  <si>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</si>
  <si>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</si>
  <si>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</si>
  <si>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</si>
  <si>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</si>
  <si>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</si>
  <si>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</si>
  <si>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</si>
  <si>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</si>
  <si>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</si>
  <si>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</si>
  <si>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</si>
  <si>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</si>
  <si>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</si>
  <si>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</si>
  <si>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</si>
  <si>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</si>
  <si>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</si>
  <si>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</si>
  <si>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</si>
  <si>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</si>
  <si>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</si>
  <si>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</si>
  <si>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</si>
  <si>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</si>
  <si>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</si>
  <si>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</si>
  <si>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</si>
  <si>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</si>
  <si>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</si>
  <si>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</si>
  <si>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</si>
  <si>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</si>
  <si>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</si>
  <si>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</si>
  <si>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</si>
  <si>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</si>
  <si>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</si>
  <si>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</si>
  <si>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</si>
  <si>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</si>
  <si>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</si>
  <si>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</si>
  <si>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</si>
  <si>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</si>
  <si>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</si>
  <si>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</si>
  <si>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</si>
  <si>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</si>
  <si>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</si>
  <si>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</si>
  <si>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</si>
  <si>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</si>
  <si>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</si>
  <si>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</si>
  <si>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</si>
  <si>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</si>
  <si>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</si>
  <si>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</si>
  <si>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</si>
  <si>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</si>
  <si>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</si>
  <si>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</si>
  <si>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</si>
  <si>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</si>
  <si>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</si>
  <si>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</si>
  <si>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</si>
  <si>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</si>
  <si>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</si>
  <si>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</si>
  <si>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</si>
  <si>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</si>
  <si>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</si>
  <si>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</si>
  <si>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</si>
  <si>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</si>
  <si>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</si>
  <si>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</si>
  <si>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</si>
  <si>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</si>
  <si>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</si>
  <si>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</si>
  <si>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</si>
  <si>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</si>
  <si>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</si>
  <si>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</si>
  <si>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</si>
  <si>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</si>
  <si>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</si>
  <si>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</si>
  <si>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</si>
  <si>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</si>
  <si>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</si>
  <si>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</si>
  <si>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</si>
  <si>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</si>
  <si>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</si>
  <si>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</si>
  <si>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</si>
  <si>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</si>
  <si>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</si>
  <si>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</si>
  <si>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</si>
  <si>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</si>
  <si>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</si>
  <si>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</si>
  <si>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</si>
  <si>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</si>
  <si>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</si>
  <si>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</si>
  <si>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</si>
  <si>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</si>
  <si>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</si>
  <si>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</si>
  <si>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</si>
  <si>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</si>
  <si>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</si>
  <si>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</si>
  <si>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</si>
  <si>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</si>
  <si>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</si>
  <si>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</si>
  <si>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</si>
  <si>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</si>
  <si>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</si>
  <si>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</si>
  <si>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</si>
  <si>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</si>
  <si>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</si>
  <si>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</si>
  <si>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</si>
  <si>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</si>
  <si>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</si>
  <si>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</si>
  <si>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</si>
  <si>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</si>
  <si>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</si>
  <si>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</si>
  <si>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</si>
  <si>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</si>
  <si>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</si>
  <si>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</si>
  <si>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</si>
  <si>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</si>
  <si>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</si>
  <si>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</si>
  <si>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</si>
  <si>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</si>
  <si>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</si>
  <si>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</si>
  <si>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</si>
  <si>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</si>
  <si>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</si>
  <si>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</si>
  <si>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</si>
  <si>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</si>
  <si>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</si>
  <si>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</si>
  <si>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</si>
  <si>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</si>
  <si>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</si>
  <si>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</si>
  <si>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</si>
  <si>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</si>
  <si>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</si>
  <si>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</si>
  <si>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</si>
  <si>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</si>
  <si>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</si>
  <si>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</si>
  <si>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</si>
  <si>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</si>
  <si>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</si>
  <si>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</si>
  <si>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</si>
  <si>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</si>
  <si>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</si>
  <si>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</si>
  <si>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</si>
  <si>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</si>
  <si>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</si>
  <si>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</si>
  <si>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</si>
  <si>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</si>
  <si>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</si>
  <si>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</si>
  <si>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</si>
  <si>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</si>
  <si>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</si>
  <si>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</si>
  <si>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</si>
  <si>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</si>
  <si>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</si>
  <si>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</si>
  <si>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</si>
  <si>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</si>
  <si>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</si>
  <si>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</si>
  <si>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</si>
  <si>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</si>
  <si>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</si>
  <si>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</si>
  <si>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</si>
  <si>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</si>
  <si>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</si>
  <si>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</si>
  <si>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</si>
  <si>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</si>
  <si>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</si>
  <si>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</si>
  <si>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</si>
  <si>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</si>
  <si>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</si>
  <si>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</si>
  <si>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</si>
  <si>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</si>
  <si>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</si>
  <si>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</si>
  <si>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</si>
  <si>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</si>
  <si>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</si>
  <si>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</si>
  <si>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</si>
  <si>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</si>
  <si>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</si>
  <si>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</si>
  <si>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</si>
  <si>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</si>
  <si>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</si>
  <si>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</si>
  <si>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</si>
  <si>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</si>
  <si>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</si>
  <si>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</si>
  <si>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</si>
  <si>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</si>
  <si>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</si>
  <si>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</si>
  <si>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</si>
  <si>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</si>
  <si>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</si>
  <si>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</si>
  <si>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</si>
  <si>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</si>
  <si>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</si>
  <si>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</si>
  <si>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</si>
  <si>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</si>
  <si>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</si>
  <si>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</si>
  <si>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</si>
  <si>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</si>
  <si>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</si>
  <si>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</si>
  <si>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</si>
  <si>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</si>
  <si>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</si>
  <si>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</si>
  <si>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</si>
  <si>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</si>
  <si>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</si>
  <si>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</si>
  <si>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</si>
  <si>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</si>
  <si>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</si>
  <si>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</si>
  <si>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</si>
  <si>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</si>
  <si>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</si>
  <si>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</si>
  <si>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</si>
  <si>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</si>
  <si>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</si>
  <si>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</si>
  <si>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</si>
  <si>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</si>
  <si>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</si>
  <si>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</si>
  <si>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</si>
  <si>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</si>
  <si>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</si>
  <si>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</si>
  <si>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</si>
  <si>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</si>
  <si>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</si>
  <si>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</si>
  <si>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</si>
  <si>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</si>
  <si>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</si>
  <si>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</si>
  <si>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</si>
  <si>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</si>
  <si>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</si>
  <si>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</si>
  <si>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</si>
  <si>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</si>
  <si>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</si>
  <si>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</si>
  <si>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</si>
  <si>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</si>
  <si>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</si>
  <si>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</si>
  <si>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</si>
  <si>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</si>
  <si>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</si>
  <si>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</si>
  <si>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</si>
  <si>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</si>
  <si>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</si>
  <si>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</si>
  <si>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</si>
  <si>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</si>
  <si>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</si>
  <si>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</si>
  <si>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</si>
  <si>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</si>
  <si>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</si>
  <si>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</si>
  <si>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</si>
  <si>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</si>
  <si>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</si>
  <si>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</si>
  <si>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</si>
  <si>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</si>
  <si>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</si>
  <si>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</si>
  <si>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</si>
  <si>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</si>
  <si>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</si>
  <si>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</si>
  <si>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</si>
  <si>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</si>
  <si>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</si>
  <si>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</si>
  <si>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</si>
  <si>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</si>
  <si>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</si>
  <si>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</si>
  <si>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</si>
  <si>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</si>
  <si>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</si>
  <si>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</si>
  <si>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</si>
  <si>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</si>
  <si>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</si>
  <si>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</si>
  <si>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</si>
  <si>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</si>
  <si>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</si>
  <si>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</si>
  <si>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</si>
  <si>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</si>
  <si>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</si>
  <si>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</si>
  <si>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</si>
  <si>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</si>
  <si>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</si>
  <si>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</si>
  <si>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</si>
  <si>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</si>
  <si>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</si>
  <si>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</si>
  <si>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</si>
  <si>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</si>
  <si>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</si>
  <si>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</si>
  <si>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</si>
  <si>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</si>
  <si>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</si>
  <si>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</si>
  <si>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</si>
  <si>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</si>
  <si>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</si>
  <si>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</si>
  <si>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</si>
  <si>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</si>
  <si>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</si>
  <si>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</si>
  <si>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</si>
  <si>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</si>
  <si>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</si>
  <si>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</si>
  <si>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</si>
  <si>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</si>
  <si>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</si>
  <si>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</si>
  <si>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</si>
  <si>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</si>
  <si>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</si>
  <si>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</si>
  <si>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</si>
  <si>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</si>
  <si>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</si>
  <si>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</si>
  <si>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</si>
  <si>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</si>
  <si>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</si>
  <si>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</si>
  <si>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</si>
  <si>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</si>
  <si>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</si>
  <si>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</si>
  <si>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</si>
  <si>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</si>
  <si>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</si>
  <si>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</si>
  <si>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</si>
  <si>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</si>
  <si>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</si>
  <si>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</si>
  <si>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</si>
  <si>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</si>
  <si>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</si>
  <si>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</si>
  <si>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</si>
  <si>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</si>
  <si>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</si>
  <si>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</si>
  <si>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</si>
  <si>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</si>
  <si>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</si>
  <si>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</si>
  <si>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</si>
  <si>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</si>
  <si>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</si>
  <si>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</si>
  <si>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</si>
  <si>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</si>
  <si>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</si>
  <si>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</si>
  <si>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</si>
  <si>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</si>
  <si>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</si>
  <si>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</si>
  <si>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</si>
  <si>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</si>
  <si>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</si>
  <si>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</si>
  <si>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</si>
  <si>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</si>
  <si>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</si>
  <si>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</si>
  <si>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</si>
  <si>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</si>
  <si>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</si>
  <si>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</si>
  <si>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</si>
  <si>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</si>
  <si>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</si>
  <si>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</si>
  <si>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</si>
  <si>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</si>
  <si>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</si>
  <si>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</si>
  <si>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</si>
  <si>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</si>
  <si>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</si>
  <si>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</si>
  <si>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</si>
  <si>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</si>
  <si>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</si>
  <si>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</si>
  <si>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</si>
  <si>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</si>
  <si>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</si>
  <si>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</si>
  <si>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</si>
  <si>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</si>
  <si>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</si>
  <si>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</si>
  <si>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</si>
  <si>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</si>
  <si>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</si>
  <si>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</si>
  <si>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</si>
  <si>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</si>
  <si>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</si>
  <si>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</si>
  <si>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</si>
  <si>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</si>
  <si>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</si>
  <si>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</si>
  <si>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</si>
  <si>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</si>
  <si>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</si>
  <si>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</si>
  <si>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</si>
  <si>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</si>
  <si>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</si>
  <si>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</si>
  <si>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</si>
  <si>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</si>
  <si>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</si>
  <si>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</si>
  <si>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</si>
  <si>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</si>
  <si>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</si>
  <si>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</si>
  <si>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</si>
  <si>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</si>
  <si>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</si>
  <si>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</si>
  <si>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</si>
  <si>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</si>
  <si>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</si>
  <si>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</si>
  <si>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</si>
  <si>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</si>
  <si>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</si>
  <si>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</si>
  <si>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</si>
  <si>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</si>
  <si>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</si>
  <si>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</si>
  <si>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</si>
  <si>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</si>
  <si>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</si>
  <si>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</si>
  <si>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</si>
  <si>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</si>
  <si>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</si>
  <si>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</si>
  <si>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</si>
  <si>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</si>
  <si>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</si>
  <si>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</si>
  <si>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</si>
  <si>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</si>
  <si>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</si>
  <si>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</si>
  <si>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</si>
  <si>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</si>
  <si>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</si>
  <si>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</si>
  <si>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</si>
  <si>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</si>
  <si>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</si>
  <si>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</si>
  <si>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</si>
  <si>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</si>
  <si>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</si>
  <si>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</si>
  <si>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</si>
  <si>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</si>
  <si>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</si>
  <si>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</si>
  <si>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</si>
  <si>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</si>
  <si>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</si>
  <si>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</si>
  <si>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</si>
  <si>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</si>
  <si>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</si>
  <si>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</si>
  <si>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</si>
  <si>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</si>
  <si>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</si>
  <si>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</si>
  <si>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</si>
  <si>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</si>
  <si>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</si>
  <si>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</si>
  <si>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</si>
  <si>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</si>
  <si>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</si>
  <si>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</si>
  <si>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</si>
  <si>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</si>
  <si>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</si>
  <si>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</si>
  <si>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</si>
  <si>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</si>
  <si>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</si>
  <si>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</si>
  <si>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</si>
  <si>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</si>
  <si>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</si>
  <si>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</si>
  <si>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</si>
  <si>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</si>
  <si>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</si>
  <si>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</si>
  <si>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</si>
  <si>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</si>
  <si>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</si>
  <si>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</si>
  <si>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</si>
  <si>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</si>
  <si>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</si>
  <si>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</si>
  <si>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</si>
  <si>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</si>
  <si>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</si>
  <si>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</si>
  <si>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</si>
  <si>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</si>
  <si>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</si>
  <si>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</si>
  <si>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</si>
  <si>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</si>
  <si>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</si>
  <si>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</si>
  <si>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</si>
  <si>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</si>
  <si>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</si>
  <si>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</si>
  <si>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</si>
  <si>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</si>
  <si>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</si>
  <si>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</si>
  <si>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</si>
  <si>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</si>
  <si>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</si>
  <si>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</si>
  <si>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</si>
  <si>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</si>
  <si>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</si>
  <si>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</si>
  <si>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</si>
  <si>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</si>
  <si>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</si>
  <si>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</si>
  <si>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</si>
  <si>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</si>
  <si>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</si>
  <si>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</si>
  <si>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</si>
  <si>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</si>
  <si>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</si>
  <si>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</si>
  <si>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</si>
  <si>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</si>
  <si>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</si>
  <si>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</si>
  <si>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</si>
  <si>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</si>
  <si>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</si>
  <si>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</si>
  <si>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</si>
  <si>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</si>
  <si>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</si>
  <si>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</si>
  <si>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</si>
  <si>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</si>
  <si>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</si>
  <si>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</si>
  <si>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</si>
  <si>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</si>
  <si>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</si>
  <si>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</si>
  <si>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</si>
  <si>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</si>
  <si>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</si>
  <si>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</si>
  <si>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</si>
  <si>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</si>
  <si>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</si>
  <si>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</si>
  <si>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</si>
  <si>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</si>
  <si>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</si>
  <si>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</si>
  <si>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</si>
  <si>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</si>
  <si>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</si>
  <si>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</si>
  <si>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</si>
  <si>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</si>
  <si>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</si>
  <si>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</si>
  <si>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</si>
  <si>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</si>
  <si>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</si>
  <si>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</si>
  <si>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</si>
  <si>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</si>
  <si>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</si>
  <si>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</si>
  <si>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</si>
  <si>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</si>
  <si>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</si>
  <si>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</si>
  <si>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</si>
  <si>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</si>
  <si>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</si>
  <si>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</si>
  <si>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</si>
  <si>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</si>
  <si>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</si>
  <si>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</si>
  <si>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</si>
  <si>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</si>
  <si>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</si>
  <si>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</si>
  <si>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</si>
  <si>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</si>
  <si>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</si>
  <si>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</si>
  <si>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</si>
  <si>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</si>
  <si>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</si>
  <si>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</si>
  <si>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</si>
  <si>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</si>
  <si>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</si>
  <si>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</si>
  <si>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</si>
  <si>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</si>
  <si>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</si>
  <si>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</si>
  <si>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</si>
  <si>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</si>
  <si>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</si>
  <si>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</si>
  <si>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</si>
  <si>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</si>
  <si>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</si>
  <si>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</si>
  <si>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</si>
  <si>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</si>
  <si>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</si>
  <si>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</si>
  <si>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</si>
  <si>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</si>
  <si>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</si>
  <si>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</si>
  <si>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</si>
  <si>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</si>
  <si>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</si>
  <si>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</si>
  <si>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</si>
  <si>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</si>
  <si>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</si>
  <si>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</si>
  <si>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</si>
  <si>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</si>
  <si>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</si>
  <si>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</si>
  <si>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</si>
  <si>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</si>
  <si>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</si>
  <si>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</si>
  <si>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</si>
  <si>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</si>
  <si>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</si>
  <si>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</si>
  <si>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</si>
  <si>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</si>
  <si>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</si>
  <si>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</si>
  <si>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</si>
  <si>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</si>
  <si>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</si>
  <si>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</si>
  <si>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</si>
  <si>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</si>
  <si>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</si>
  <si>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</si>
  <si>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</si>
  <si>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</si>
  <si>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</si>
  <si>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</si>
  <si>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</si>
  <si>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</si>
  <si>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</si>
  <si>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</si>
  <si>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</si>
  <si>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</si>
  <si>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</si>
  <si>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</si>
  <si>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</si>
  <si>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</si>
  <si>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</si>
  <si>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</si>
  <si>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</si>
  <si>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</si>
  <si>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</si>
  <si>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</si>
  <si>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</si>
  <si>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</si>
  <si>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</si>
  <si>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</si>
  <si>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</si>
  <si>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</si>
  <si>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</si>
  <si>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</si>
  <si>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</si>
  <si>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</si>
  <si>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</si>
  <si>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</si>
  <si>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</si>
  <si>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</si>
  <si>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</si>
  <si>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</si>
  <si>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</si>
  <si>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</si>
  <si>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</si>
  <si>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</si>
  <si>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</si>
  <si>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</si>
  <si>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</si>
  <si>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</si>
  <si>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</si>
  <si>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</si>
  <si>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</si>
  <si>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</si>
  <si>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</si>
  <si>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</si>
  <si>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</si>
  <si>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</si>
  <si>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</si>
  <si>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</si>
  <si>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</si>
  <si>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</si>
  <si>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</si>
  <si>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</si>
  <si>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</si>
  <si>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</si>
  <si>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</si>
  <si>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</si>
  <si>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</si>
  <si>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</si>
  <si>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</si>
  <si>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</si>
  <si>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</si>
  <si>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</si>
  <si>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</si>
  <si>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</si>
  <si>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</si>
  <si>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</si>
  <si>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</si>
  <si>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</si>
  <si>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</si>
  <si>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</si>
  <si>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</si>
  <si>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</si>
  <si>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</si>
  <si>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</si>
  <si>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</si>
  <si>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</si>
  <si>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</si>
  <si>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</si>
  <si>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</si>
  <si>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</si>
  <si>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</si>
  <si>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</si>
  <si>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</si>
  <si>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</si>
  <si>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</si>
  <si>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</si>
  <si>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</si>
  <si>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</si>
  <si>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</si>
  <si>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</si>
  <si>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</si>
  <si>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</si>
  <si>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</si>
  <si>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</si>
  <si>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</si>
  <si>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</si>
  <si>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</si>
  <si>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</si>
  <si>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</si>
  <si>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</si>
  <si>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</si>
  <si>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</si>
  <si>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</si>
  <si>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</si>
  <si>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</si>
  <si>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</si>
  <si>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</si>
  <si>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</si>
  <si>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</si>
  <si>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</si>
  <si>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</si>
  <si>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</si>
  <si>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</si>
  <si>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</si>
  <si>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</si>
  <si>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</si>
  <si>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</si>
  <si>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</si>
  <si>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</si>
  <si>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</si>
  <si>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</si>
  <si>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</si>
  <si>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</si>
  <si>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</si>
  <si>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</si>
  <si>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</si>
  <si>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</si>
  <si>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</si>
  <si>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</si>
  <si>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</si>
  <si>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</si>
  <si>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</si>
  <si>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</si>
  <si>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</si>
  <si>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</si>
  <si>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</si>
  <si>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</si>
  <si>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</si>
  <si>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</si>
  <si>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</si>
  <si>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</si>
  <si>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</si>
  <si>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</si>
  <si>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</si>
  <si>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</si>
  <si>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</si>
  <si>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</si>
  <si>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</si>
  <si>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</si>
  <si>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</si>
  <si>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</si>
  <si>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</si>
  <si>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</si>
  <si>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</si>
  <si>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</si>
  <si>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</si>
  <si>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</si>
  <si>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</si>
  <si>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</si>
  <si>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</si>
  <si>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</si>
  <si>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</si>
  <si>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</si>
  <si>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</si>
  <si>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</si>
  <si>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</si>
  <si>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</si>
  <si>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</si>
  <si>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</si>
  <si>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</si>
  <si>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</si>
  <si>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</si>
  <si>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</si>
  <si>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</si>
  <si>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</si>
  <si>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</si>
  <si>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</si>
  <si>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</si>
  <si>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</si>
  <si>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</si>
  <si>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</si>
  <si>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</si>
  <si>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</si>
  <si>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</si>
  <si>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</si>
  <si>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</si>
  <si>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</si>
  <si>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</si>
  <si>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</si>
  <si>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</si>
  <si>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</si>
  <si>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</si>
  <si>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</si>
  <si>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</si>
  <si>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</si>
  <si>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</si>
  <si>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</si>
  <si>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</si>
  <si>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</si>
  <si>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</si>
  <si>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</si>
  <si>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</si>
  <si>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</si>
  <si>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</si>
  <si>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</si>
  <si>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</si>
  <si>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</si>
  <si>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</si>
  <si>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</si>
  <si>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</si>
  <si>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</si>
  <si>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</si>
  <si>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</si>
  <si>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</si>
  <si>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</si>
  <si>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</si>
  <si>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</si>
  <si>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</si>
  <si>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</si>
  <si>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</si>
  <si>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</si>
  <si>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</si>
  <si>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</si>
  <si>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</si>
  <si>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</si>
  <si>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</si>
  <si>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</si>
  <si>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</si>
  <si>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</si>
  <si>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</si>
  <si>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</si>
  <si>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</si>
  <si>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</si>
  <si>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</si>
  <si>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</si>
  <si>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</si>
  <si>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</si>
  <si>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</si>
  <si>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</si>
  <si>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</si>
  <si>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</si>
  <si>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</si>
  <si>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</si>
  <si>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</si>
  <si>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</si>
  <si>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</si>
  <si>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</si>
  <si>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</si>
  <si>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</si>
  <si>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</si>
  <si>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</si>
  <si>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</si>
  <si>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</si>
  <si>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</si>
  <si>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</si>
  <si>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</si>
  <si>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</si>
  <si>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</si>
  <si>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</si>
  <si>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</si>
  <si>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</si>
  <si>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</si>
  <si>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</si>
  <si>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</si>
  <si>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</si>
  <si>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</si>
  <si>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</si>
  <si>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</si>
  <si>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</si>
  <si>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</si>
  <si>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</si>
  <si>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</si>
  <si>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</si>
  <si>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</si>
  <si>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</si>
  <si>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</si>
  <si>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</si>
  <si>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</si>
  <si>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</si>
  <si>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</si>
  <si>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</si>
  <si>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</si>
  <si>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</si>
  <si>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</si>
  <si>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</si>
  <si>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</si>
  <si>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</si>
  <si>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</si>
  <si>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</si>
  <si>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</si>
  <si>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</si>
  <si>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</si>
  <si>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</si>
  <si>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</si>
  <si>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</si>
  <si>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</si>
  <si>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</si>
  <si>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</si>
  <si>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</si>
  <si>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</si>
  <si>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</si>
  <si>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</si>
  <si>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</si>
  <si>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</si>
  <si>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</si>
  <si>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</si>
  <si>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</si>
  <si>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</si>
  <si>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</si>
  <si>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</si>
  <si>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</si>
  <si>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</si>
  <si>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</si>
  <si>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</si>
  <si>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</si>
  <si>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</si>
  <si>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</si>
  <si>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</si>
  <si>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</si>
  <si>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</si>
  <si>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</si>
  <si>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</si>
  <si>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</si>
  <si>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</si>
  <si>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</si>
  <si>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</si>
  <si>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</si>
  <si>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</si>
  <si>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</si>
  <si>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</si>
  <si>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</si>
  <si>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</si>
  <si>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</si>
  <si>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</si>
  <si>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</si>
  <si>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</si>
  <si>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</si>
  <si>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</si>
  <si>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</si>
  <si>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</si>
  <si>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</si>
  <si>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</si>
  <si>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</si>
  <si>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</si>
  <si>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</si>
  <si>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</si>
  <si>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</si>
  <si>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</si>
  <si>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</si>
  <si>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</si>
  <si>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</si>
  <si>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</si>
  <si>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</si>
  <si>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</si>
  <si>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</si>
  <si>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</si>
  <si>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</si>
  <si>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</si>
  <si>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</si>
  <si>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</si>
  <si>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</si>
  <si>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</si>
  <si>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</si>
  <si>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</si>
  <si>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</si>
  <si>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</si>
  <si>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</si>
  <si>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</si>
  <si>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</si>
  <si>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</si>
  <si>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</si>
  <si>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</si>
  <si>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</si>
  <si>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</si>
  <si>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</si>
  <si>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</si>
  <si>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</si>
  <si>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</si>
  <si>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</si>
  <si>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</si>
  <si>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</si>
  <si>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</si>
  <si>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</si>
  <si>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</si>
  <si>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</si>
  <si>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</si>
  <si>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</si>
  <si>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</si>
  <si>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</si>
  <si>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</si>
  <si>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</si>
  <si>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</si>
  <si>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</si>
  <si>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</si>
  <si>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</si>
  <si>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</si>
  <si>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</si>
  <si>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</si>
  <si>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</si>
  <si>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</si>
  <si>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</si>
  <si>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</si>
  <si>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</si>
  <si>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</si>
  <si>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</si>
  <si>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</si>
  <si>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</si>
  <si>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</si>
  <si>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</si>
  <si>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</si>
  <si>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</si>
  <si>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</si>
  <si>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</si>
  <si>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</si>
  <si>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</si>
  <si>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</si>
  <si>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</si>
  <si>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</si>
  <si>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</si>
  <si>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</si>
  <si>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</si>
  <si>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</si>
  <si>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</si>
  <si>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</si>
  <si>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</si>
  <si>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</si>
  <si>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</si>
  <si>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</si>
  <si>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</si>
  <si>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</si>
  <si>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</si>
  <si>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</si>
  <si>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</si>
  <si>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</si>
  <si>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</si>
  <si>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</si>
  <si>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</si>
  <si>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</si>
  <si>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</si>
  <si>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</si>
  <si>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</si>
  <si>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</si>
  <si>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</si>
  <si>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</si>
  <si>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</si>
  <si>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</si>
  <si>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</si>
  <si>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</si>
  <si>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</si>
  <si>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</si>
  <si>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</si>
  <si>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</si>
  <si>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</si>
  <si>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</si>
  <si>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</si>
  <si>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</si>
  <si>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</si>
  <si>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</si>
  <si>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</si>
  <si>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</si>
  <si>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</si>
  <si>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</si>
  <si>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</si>
  <si>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</si>
  <si>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</si>
  <si>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</si>
  <si>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</si>
  <si>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</si>
  <si>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</si>
  <si>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</si>
  <si>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</si>
  <si>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</si>
  <si>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</si>
  <si>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</si>
  <si>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</si>
  <si>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</si>
  <si>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</si>
  <si>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</si>
  <si>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</si>
  <si>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</si>
  <si>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</si>
  <si>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</si>
  <si>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</si>
  <si>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</si>
  <si>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</si>
  <si>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</si>
  <si>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</si>
  <si>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</si>
  <si>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</si>
  <si>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</si>
  <si>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</si>
  <si>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</si>
  <si>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</si>
  <si>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</si>
  <si>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</si>
  <si>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</si>
  <si>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</si>
  <si>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</si>
  <si>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</si>
  <si>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</si>
  <si>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</si>
  <si>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</si>
  <si>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</si>
  <si>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</si>
  <si>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</si>
  <si>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</si>
  <si>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</si>
  <si>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</si>
  <si>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</si>
  <si>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</si>
  <si>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</si>
  <si>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</si>
  <si>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</si>
  <si>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</si>
  <si>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</si>
  <si>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</si>
  <si>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</si>
  <si>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</si>
  <si>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</si>
  <si>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</si>
  <si>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</si>
  <si>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</si>
  <si>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</si>
  <si>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</si>
  <si>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</si>
  <si>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</si>
  <si>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</si>
  <si>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</si>
  <si>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</si>
  <si>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</si>
  <si>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</si>
  <si>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</si>
  <si>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</si>
  <si>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</si>
  <si>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</si>
  <si>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</si>
  <si>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</si>
  <si>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</si>
  <si>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</si>
  <si>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</si>
  <si>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</si>
  <si>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</si>
  <si>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</si>
  <si>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</si>
  <si>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</si>
  <si>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</si>
  <si>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</si>
  <si>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</si>
  <si>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</si>
  <si>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</si>
  <si>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</si>
  <si>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</si>
  <si>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</si>
  <si>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</si>
  <si>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</si>
  <si>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</si>
  <si>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</si>
  <si>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</si>
  <si>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</si>
  <si>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</si>
  <si>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</si>
  <si>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</si>
  <si>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</si>
  <si>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</si>
  <si>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</si>
  <si>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</si>
  <si>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</si>
  <si>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</si>
  <si>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</si>
  <si>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</si>
  <si>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</si>
  <si>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</si>
  <si>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</si>
  <si>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</si>
  <si>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</si>
  <si>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</si>
  <si>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</si>
  <si>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</si>
  <si>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</si>
  <si>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</si>
  <si>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</si>
  <si>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</si>
  <si>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</si>
  <si>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</si>
  <si>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</si>
  <si>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</si>
  <si>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</si>
  <si>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</si>
  <si>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</si>
  <si>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</si>
  <si>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</si>
  <si>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</si>
  <si>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</si>
  <si>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</si>
  <si>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</si>
  <si>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</si>
  <si>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</si>
  <si>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</si>
  <si>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</si>
  <si>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</si>
  <si>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</si>
  <si>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</si>
  <si>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</si>
  <si>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</si>
  <si>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</si>
  <si>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</si>
  <si>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</si>
  <si>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</si>
  <si>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</si>
  <si>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</si>
  <si>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</si>
  <si>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</si>
  <si>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</si>
  <si>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</si>
  <si>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</si>
  <si>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</si>
  <si>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</si>
  <si>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</si>
  <si>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</si>
  <si>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</si>
  <si>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</si>
  <si>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</si>
  <si>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</si>
  <si>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</si>
  <si>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</si>
  <si>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</si>
  <si>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</si>
  <si>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</si>
  <si>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</si>
  <si>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</si>
  <si>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</si>
  <si>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</si>
  <si>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</si>
  <si>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</si>
  <si>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</si>
  <si>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</si>
  <si>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</si>
  <si>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</si>
  <si>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</si>
  <si>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</si>
  <si>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</si>
  <si>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</si>
  <si>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</si>
  <si>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</si>
  <si>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</si>
  <si>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</si>
  <si>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</si>
  <si>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</si>
  <si>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</si>
  <si>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</si>
  <si>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</si>
  <si>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</si>
  <si>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</si>
  <si>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</si>
  <si>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</si>
  <si>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</si>
  <si>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</si>
  <si>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</si>
  <si>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</si>
  <si>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</si>
  <si>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</si>
  <si>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</si>
  <si>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</si>
  <si>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</si>
  <si>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</si>
  <si>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</si>
  <si>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</si>
  <si>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</si>
  <si>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</si>
  <si>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</si>
  <si>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</si>
  <si>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</si>
  <si>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</si>
  <si>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</si>
  <si>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</si>
  <si>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</si>
  <si>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</si>
  <si>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</si>
  <si>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</si>
  <si>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</si>
  <si>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</si>
  <si>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</si>
  <si>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</si>
  <si>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</si>
  <si>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</si>
  <si>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</si>
  <si>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</si>
  <si>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</si>
  <si>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</si>
  <si>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</si>
  <si>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</si>
  <si>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</si>
  <si>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</si>
  <si>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</si>
  <si>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</si>
  <si>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</si>
  <si>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</si>
  <si>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</si>
  <si>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</si>
  <si>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</si>
  <si>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</si>
  <si>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</si>
  <si>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</si>
  <si>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</si>
  <si>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</si>
  <si>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</si>
  <si>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</si>
  <si>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</si>
  <si>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</si>
  <si>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</si>
  <si>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</si>
  <si>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</si>
  <si>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</si>
  <si>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</si>
  <si>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</si>
  <si>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</si>
  <si>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</si>
  <si>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</si>
  <si>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</si>
  <si>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</si>
  <si>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</si>
  <si>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</si>
  <si>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</si>
  <si>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</si>
  <si>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</si>
  <si>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</si>
  <si>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</si>
  <si>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</si>
  <si>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</si>
  <si>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</si>
  <si>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</si>
  <si>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</si>
  <si>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</si>
  <si>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</si>
  <si>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</si>
  <si>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</si>
  <si>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</si>
  <si>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</si>
  <si>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</si>
  <si>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</si>
  <si>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</si>
  <si>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</si>
  <si>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</si>
  <si>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</si>
  <si>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</si>
  <si>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</si>
  <si>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</si>
  <si>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</si>
  <si>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</si>
  <si>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</si>
  <si>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</si>
  <si>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</si>
  <si>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</si>
  <si>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</si>
  <si>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</si>
  <si>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</si>
  <si>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</si>
  <si>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</si>
  <si>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</si>
  <si>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</si>
  <si>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</si>
  <si>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</si>
  <si>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</si>
  <si>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</si>
  <si>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</si>
  <si>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</si>
  <si>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</si>
  <si>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</si>
  <si>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</si>
  <si>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</si>
  <si>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</si>
  <si>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</si>
  <si>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</si>
  <si>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</si>
  <si>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</si>
  <si>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</si>
  <si>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</si>
  <si>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</si>
  <si>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</si>
  <si>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</si>
  <si>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</si>
  <si>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</si>
  <si>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</si>
  <si>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</si>
  <si>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</si>
  <si>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</si>
  <si>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</si>
  <si>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</si>
  <si>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</si>
  <si>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</si>
  <si>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</si>
  <si>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</si>
  <si>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</si>
  <si>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</si>
  <si>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</si>
  <si>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</si>
  <si>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</si>
  <si>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</si>
  <si>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</si>
  <si>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</si>
  <si>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</si>
  <si>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</si>
  <si>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</si>
  <si>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</si>
  <si>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</si>
  <si>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</si>
  <si>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</si>
  <si>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</si>
  <si>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</si>
  <si>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</si>
  <si>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</si>
  <si>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</si>
  <si>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</si>
  <si>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</si>
  <si>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</si>
  <si>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</si>
  <si>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</si>
  <si>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</si>
  <si>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</si>
  <si>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</si>
  <si>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</si>
  <si>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</si>
  <si>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</si>
  <si>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</si>
  <si>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</si>
  <si>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</si>
  <si>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</si>
  <si>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</si>
  <si>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</si>
  <si>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</si>
  <si>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</si>
  <si>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</si>
  <si>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</si>
  <si>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</si>
  <si>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</si>
  <si>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</si>
  <si>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</si>
  <si>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</si>
  <si>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</si>
  <si>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</si>
  <si>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</si>
  <si>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</si>
  <si>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</si>
  <si>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</si>
  <si>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</si>
  <si>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</si>
  <si>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</si>
  <si>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</si>
  <si>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</si>
  <si>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</si>
  <si>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</si>
  <si>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</si>
  <si>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</si>
  <si>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</si>
  <si>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</si>
  <si>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</si>
  <si>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</si>
  <si>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</si>
  <si>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</si>
  <si>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</si>
  <si>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</si>
  <si>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</si>
  <si>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</si>
  <si>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</si>
  <si>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</si>
  <si>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</si>
  <si>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</si>
  <si>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</si>
  <si>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</si>
  <si>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</si>
  <si>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</si>
  <si>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</si>
  <si>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</si>
  <si>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</si>
  <si>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</si>
  <si>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</si>
  <si>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</si>
  <si>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</si>
  <si>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</si>
  <si>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</si>
  <si>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</si>
  <si>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</si>
  <si>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</si>
  <si>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</si>
  <si>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</si>
  <si>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</si>
  <si>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</si>
  <si>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</si>
  <si>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</si>
  <si>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</si>
  <si>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</si>
  <si>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</si>
  <si>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</si>
  <si>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</si>
  <si>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</si>
  <si>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</si>
  <si>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</si>
  <si>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</si>
  <si>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</si>
  <si>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</si>
  <si>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</si>
  <si>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</si>
  <si>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</si>
  <si>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</si>
  <si>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</si>
  <si>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</si>
  <si>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</si>
  <si>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</si>
  <si>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</si>
  <si>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</si>
  <si>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</si>
  <si>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</si>
  <si>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</si>
  <si>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</si>
  <si>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</si>
  <si>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</si>
  <si>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</si>
  <si>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</si>
  <si>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</si>
  <si>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</si>
  <si>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</si>
  <si>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</si>
  <si>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</si>
  <si>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</si>
  <si>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</si>
  <si>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</si>
  <si>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</si>
  <si>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</si>
  <si>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</si>
  <si>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</si>
  <si>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</si>
  <si>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</si>
  <si>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</si>
  <si>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</si>
  <si>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</si>
  <si>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</si>
  <si>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</si>
  <si>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</si>
  <si>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</si>
  <si>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</si>
  <si>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</si>
  <si>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</si>
  <si>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</si>
  <si>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</si>
  <si>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</si>
  <si>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</si>
  <si>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</si>
  <si>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</si>
  <si>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</si>
  <si>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</si>
  <si>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</si>
  <si>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</si>
  <si>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</si>
  <si>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</si>
  <si>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</si>
  <si>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</si>
  <si>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</si>
  <si>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</si>
  <si>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</si>
  <si>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</si>
  <si>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</si>
  <si>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</si>
  <si>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</si>
  <si>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</si>
  <si>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</si>
  <si>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</si>
  <si>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</si>
  <si>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</si>
  <si>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</si>
  <si>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</si>
  <si>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</si>
  <si>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</si>
  <si>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</si>
  <si>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</si>
  <si>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</si>
  <si>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</si>
  <si>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</si>
  <si>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</si>
  <si>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</si>
  <si>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</si>
  <si>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</si>
  <si>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</si>
  <si>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</si>
  <si>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</si>
  <si>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</si>
  <si>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</si>
  <si>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</si>
  <si>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</si>
  <si>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</si>
  <si>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</si>
  <si>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</si>
  <si>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</si>
  <si>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</si>
  <si>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</si>
  <si>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</si>
  <si>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</si>
  <si>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</si>
  <si>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</si>
  <si>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</si>
  <si>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</si>
  <si>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</si>
  <si>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</si>
  <si>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</si>
  <si>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</si>
  <si>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</si>
  <si>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</si>
  <si>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</si>
  <si>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</si>
  <si>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</si>
  <si>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</si>
  <si>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</si>
  <si>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</si>
  <si>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</si>
  <si>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</si>
  <si>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</si>
  <si>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</si>
  <si>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</si>
  <si>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</si>
  <si>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</si>
  <si>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</si>
  <si>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</si>
  <si>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</si>
  <si>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</si>
  <si>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</si>
  <si>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</si>
  <si>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</si>
  <si>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</si>
  <si>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</si>
  <si>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</si>
  <si>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</si>
  <si>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</si>
  <si>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</si>
  <si>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</si>
  <si>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</si>
  <si>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</si>
  <si>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</si>
  <si>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</si>
  <si>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</si>
  <si>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</si>
  <si>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</si>
  <si>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</si>
  <si>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</si>
  <si>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</si>
  <si>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</si>
  <si>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</si>
  <si>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</si>
  <si>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</si>
  <si>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</si>
  <si>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</si>
  <si>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</si>
  <si>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</si>
  <si>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</si>
  <si>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</si>
  <si>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</si>
  <si>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</si>
  <si>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</si>
  <si>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</si>
  <si>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</si>
  <si>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</si>
  <si>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</si>
  <si>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</si>
  <si>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</si>
  <si>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</si>
  <si>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</si>
  <si>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</si>
  <si>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</si>
  <si>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</si>
  <si>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</si>
  <si>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</si>
  <si>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</si>
  <si>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</si>
  <si>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</si>
  <si>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</si>
  <si>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</si>
  <si>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</si>
  <si>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</si>
  <si>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</si>
  <si>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</si>
  <si>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</si>
  <si>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</si>
  <si>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</si>
  <si>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</si>
  <si>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</si>
  <si>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</si>
  <si>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</si>
  <si>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</si>
  <si>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</si>
  <si>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</si>
  <si>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</si>
  <si>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</si>
  <si>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</si>
  <si>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</si>
  <si>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</si>
  <si>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</si>
  <si>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</si>
  <si>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</si>
  <si>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</si>
  <si>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</si>
  <si>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</si>
  <si>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</si>
  <si>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</si>
  <si>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</si>
  <si>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</si>
  <si>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</si>
  <si>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</si>
  <si>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</si>
  <si>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</si>
  <si>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</si>
  <si>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</si>
  <si>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</si>
  <si>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</si>
  <si>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</si>
  <si>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</si>
  <si>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</si>
  <si>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</si>
  <si>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</si>
  <si>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</si>
  <si>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</si>
  <si>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</si>
  <si>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</si>
  <si>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</si>
  <si>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</si>
  <si>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</si>
  <si>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</si>
  <si>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</si>
  <si>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</si>
  <si>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</si>
  <si>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</si>
  <si>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</si>
  <si>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</si>
  <si>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</si>
  <si>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</si>
  <si>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</si>
  <si>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</si>
  <si>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</si>
  <si>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</si>
  <si>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</si>
  <si>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</si>
  <si>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</si>
  <si>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</si>
  <si>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</si>
  <si>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</si>
  <si>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</si>
  <si>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</si>
  <si>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</si>
  <si>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</si>
  <si>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</si>
  <si>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</si>
  <si>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</si>
  <si>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</si>
  <si>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</si>
  <si>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</si>
  <si>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</si>
  <si>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</si>
  <si>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</si>
  <si>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</si>
  <si>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</si>
  <si>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</si>
  <si>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</si>
  <si>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</si>
  <si>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</si>
  <si>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</si>
  <si>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</si>
  <si>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</si>
  <si>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</si>
  <si>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</si>
  <si>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</si>
  <si>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</si>
  <si>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</si>
  <si>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</si>
  <si>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</si>
  <si>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</si>
  <si>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</si>
  <si>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</si>
  <si>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</si>
  <si>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</si>
  <si>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</si>
  <si>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</si>
  <si>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</si>
  <si>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</si>
  <si>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</si>
  <si>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</si>
  <si>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</si>
  <si>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</si>
  <si>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</si>
  <si>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</si>
  <si>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</si>
  <si>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</si>
  <si>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</si>
  <si>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</si>
  <si>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</si>
  <si>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</si>
  <si>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</si>
  <si>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</si>
  <si>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</si>
  <si>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</si>
  <si>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</si>
  <si>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</si>
  <si>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</si>
  <si>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</si>
  <si>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</si>
  <si>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</si>
  <si>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</si>
  <si>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</si>
  <si>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</si>
  <si>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</si>
  <si>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</si>
  <si>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</si>
  <si>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</si>
  <si>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</si>
  <si>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</si>
  <si>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</si>
  <si>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</si>
  <si>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</si>
  <si>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</si>
  <si>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</si>
  <si>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</si>
  <si>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</si>
  <si>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</si>
  <si>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</si>
  <si>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</si>
  <si>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</si>
  <si>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</si>
  <si>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</si>
  <si>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</si>
  <si>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</si>
  <si>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</si>
  <si>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</si>
  <si>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</si>
  <si>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</si>
  <si>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</si>
  <si>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</si>
  <si>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</si>
  <si>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</si>
  <si>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</si>
  <si>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</si>
  <si>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</si>
  <si>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</si>
  <si>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</si>
  <si>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</si>
  <si>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</si>
  <si>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</si>
  <si>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</si>
  <si>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</si>
  <si>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</si>
  <si>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</si>
  <si>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</si>
  <si>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</si>
  <si>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</si>
  <si>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</si>
  <si>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</si>
  <si>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</si>
  <si>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</si>
  <si>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</si>
  <si>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</si>
  <si>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</si>
  <si>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</si>
  <si>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</si>
  <si>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</si>
  <si>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</si>
  <si>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</si>
  <si>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</si>
  <si>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</si>
  <si>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</si>
  <si>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</si>
  <si>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</si>
  <si>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</si>
  <si>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</si>
  <si>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</si>
  <si>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</si>
  <si>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</si>
  <si>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</si>
  <si>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</si>
  <si>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</si>
  <si>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</si>
  <si>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</si>
  <si>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</si>
  <si>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</si>
  <si>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</si>
  <si>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</si>
  <si>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</si>
  <si>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</si>
  <si>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</si>
  <si>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</si>
  <si>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</si>
  <si>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</si>
  <si>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</si>
  <si>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</si>
  <si>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</si>
  <si>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</si>
  <si>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</si>
  <si>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</si>
  <si>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</si>
  <si>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</si>
  <si>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</si>
  <si>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</si>
  <si>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</si>
  <si>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</si>
  <si>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</si>
  <si>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</si>
  <si>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</si>
  <si>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</si>
  <si>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</si>
  <si>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</si>
  <si>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</si>
  <si>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</si>
  <si>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</si>
  <si>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</si>
  <si>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</si>
  <si>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</si>
  <si>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</si>
  <si>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</si>
  <si>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</si>
  <si>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</si>
  <si>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</si>
  <si>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</si>
  <si>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</si>
  <si>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</si>
  <si>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</si>
  <si>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</si>
  <si>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</si>
  <si>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</si>
  <si>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</si>
  <si>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</si>
  <si>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</si>
  <si>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</si>
  <si>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</si>
  <si>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</si>
  <si>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</si>
  <si>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</si>
  <si>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</si>
  <si>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</si>
  <si>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</si>
  <si>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</si>
  <si>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</si>
  <si>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</si>
  <si>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</si>
  <si>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</si>
  <si>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</si>
  <si>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</si>
  <si>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</si>
  <si>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</si>
  <si>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</si>
  <si>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</si>
  <si>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</si>
  <si>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</si>
  <si>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</si>
  <si>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</si>
  <si>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</si>
  <si>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</si>
  <si>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</si>
  <si>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</si>
  <si>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</si>
  <si>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</si>
  <si>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</si>
  <si>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</si>
  <si>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</si>
  <si>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</si>
  <si>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</si>
  <si>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</si>
  <si>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</si>
  <si>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</si>
  <si>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</si>
  <si>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</si>
  <si>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</si>
  <si>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</si>
  <si>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</si>
  <si>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</si>
  <si>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</si>
  <si>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</si>
  <si>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</si>
  <si>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</si>
  <si>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</si>
  <si>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</si>
  <si>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</si>
  <si>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</si>
  <si>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</si>
  <si>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</si>
  <si>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</si>
  <si>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</si>
  <si>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</si>
  <si>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</si>
  <si>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</si>
  <si>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</si>
  <si>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</si>
  <si>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</si>
  <si>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</si>
  <si>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</si>
  <si>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</si>
  <si>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</si>
  <si>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</si>
  <si>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</si>
  <si>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</si>
  <si>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</si>
  <si>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</si>
  <si>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</si>
  <si>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</si>
  <si>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</si>
  <si>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</si>
  <si>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</si>
  <si>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</si>
  <si>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</si>
  <si>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</si>
  <si>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</si>
  <si>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</si>
  <si>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</si>
  <si>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</si>
  <si>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</si>
  <si>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</si>
  <si>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</si>
  <si>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</si>
  <si>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</si>
  <si>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</si>
  <si>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</si>
  <si>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</si>
  <si>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</si>
  <si>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</si>
  <si>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</si>
  <si>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</si>
  <si>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</si>
  <si>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</si>
  <si>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</si>
  <si>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</si>
  <si>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</si>
  <si>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</si>
  <si>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</si>
  <si>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</si>
  <si>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</si>
  <si>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</si>
  <si>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</si>
  <si>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</si>
  <si>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</si>
  <si>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</si>
  <si>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</si>
  <si>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</si>
  <si>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</si>
  <si>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</si>
  <si>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</si>
  <si>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</si>
  <si>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</si>
  <si>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</si>
  <si>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</si>
  <si>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</si>
  <si>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</si>
  <si>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</si>
  <si>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</si>
  <si>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</si>
  <si>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</si>
  <si>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</si>
  <si>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</si>
  <si>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</si>
  <si>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</si>
  <si>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</si>
  <si>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</si>
  <si>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</si>
  <si>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</si>
  <si>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</si>
  <si>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</si>
  <si>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</si>
  <si>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</si>
  <si>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</si>
  <si>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</si>
  <si>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</si>
  <si>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</si>
  <si>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</si>
  <si>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</si>
  <si>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</si>
  <si>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</si>
  <si>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</si>
  <si>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</si>
  <si>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</si>
  <si>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</si>
  <si>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</si>
  <si>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</si>
  <si>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</si>
  <si>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</si>
  <si>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</si>
  <si>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</si>
  <si>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</si>
  <si>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</si>
  <si>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</si>
  <si>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</si>
  <si>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</si>
  <si>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</si>
  <si>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</si>
  <si>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</si>
  <si>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</si>
  <si>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</si>
  <si>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</si>
  <si>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</si>
  <si>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</si>
  <si>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</si>
  <si>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</si>
  <si>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</si>
  <si>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</si>
  <si>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</si>
  <si>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</si>
  <si>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</si>
  <si>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</si>
  <si>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</si>
  <si>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</si>
  <si>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</si>
  <si>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</si>
  <si>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</si>
  <si>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</si>
  <si>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</si>
  <si>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</si>
  <si>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</si>
  <si>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</si>
  <si>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</si>
  <si>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</si>
  <si>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</si>
  <si>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</si>
  <si>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</si>
  <si>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</si>
  <si>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</si>
  <si>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</si>
  <si>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</si>
  <si>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</si>
  <si>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</si>
  <si>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</si>
  <si>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</si>
  <si>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</si>
  <si>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</si>
  <si>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</si>
  <si>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</si>
  <si>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</si>
  <si>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</si>
  <si>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</si>
  <si>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</si>
  <si>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</si>
  <si>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</si>
  <si>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</si>
  <si>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</si>
  <si>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</si>
  <si>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</si>
  <si>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</si>
  <si>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</si>
  <si>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</si>
  <si>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</si>
  <si>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</si>
  <si>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</si>
  <si>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</si>
  <si>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</si>
  <si>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</si>
  <si>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</si>
  <si>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</si>
  <si>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</si>
  <si>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</si>
  <si>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</si>
  <si>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</si>
  <si>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</si>
  <si>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</si>
  <si>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</si>
  <si>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</si>
  <si>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</si>
  <si>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</si>
  <si>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</si>
  <si>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</si>
  <si>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</si>
  <si>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</si>
  <si>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</si>
  <si>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</si>
  <si>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</si>
  <si>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</si>
  <si>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</si>
  <si>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</si>
  <si>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</si>
  <si>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</si>
  <si>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</si>
  <si>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</si>
  <si>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</si>
  <si>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</si>
  <si>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</si>
  <si>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</si>
  <si>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</si>
  <si>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</si>
  <si>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</si>
  <si>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</si>
  <si>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</si>
  <si>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</si>
  <si>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</si>
  <si>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</si>
  <si>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</si>
  <si>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</si>
  <si>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</si>
  <si>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</si>
  <si>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</si>
  <si>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</si>
  <si>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</si>
  <si>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</si>
  <si>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</si>
  <si>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</si>
  <si>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</si>
  <si>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</si>
  <si>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</si>
  <si>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</si>
  <si>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</si>
  <si>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</si>
  <si>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</si>
  <si>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</si>
  <si>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</si>
  <si>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</si>
  <si>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</si>
  <si>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</si>
  <si>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</si>
  <si>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</si>
  <si>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</si>
  <si>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</si>
  <si>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</si>
  <si>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</si>
  <si>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</si>
  <si>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</si>
  <si>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</si>
  <si>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</si>
  <si>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</si>
  <si>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</si>
  <si>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</si>
  <si>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</si>
  <si>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</si>
  <si>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</si>
  <si>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</si>
  <si>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</si>
  <si>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</si>
  <si>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</si>
  <si>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</si>
  <si>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</si>
  <si>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</si>
  <si>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</si>
  <si>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</si>
  <si>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</si>
  <si>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</si>
  <si>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</si>
  <si>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</si>
  <si>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</si>
  <si>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</si>
  <si>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</si>
  <si>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</si>
  <si>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</si>
  <si>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</si>
  <si>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</si>
  <si>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</si>
  <si>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</si>
  <si>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</si>
  <si>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</si>
  <si>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</si>
  <si>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</si>
  <si>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</si>
  <si>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</si>
  <si>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</si>
  <si>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</si>
  <si>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</si>
  <si>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</si>
  <si>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</si>
  <si>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</si>
  <si>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</si>
  <si>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</si>
  <si>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</si>
  <si>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</si>
  <si>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</si>
  <si>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</si>
  <si>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</si>
  <si>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</si>
  <si>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</si>
  <si>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</si>
  <si>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</si>
  <si>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</si>
  <si>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</si>
  <si>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</si>
  <si>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</si>
  <si>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</si>
  <si>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</si>
  <si>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</si>
  <si>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</si>
  <si>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</si>
  <si>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</si>
  <si>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</si>
  <si>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</si>
  <si>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</si>
  <si>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</si>
  <si>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</si>
  <si>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</si>
  <si>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</si>
  <si>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</si>
  <si>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</si>
  <si>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</si>
  <si>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</si>
  <si>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</si>
  <si>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</si>
  <si>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</si>
  <si>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</si>
  <si>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</si>
  <si>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</si>
  <si>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</si>
  <si>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</si>
  <si>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</si>
  <si>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</si>
  <si>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</si>
  <si>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</si>
  <si>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</si>
  <si>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</si>
  <si>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</si>
  <si>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</si>
  <si>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</si>
  <si>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</si>
  <si>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</si>
  <si>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</si>
  <si>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</si>
  <si>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</si>
  <si>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</si>
  <si>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</si>
  <si>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</si>
  <si>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</si>
  <si>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</si>
  <si>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</si>
  <si>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</si>
  <si>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</si>
  <si>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</si>
  <si>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</si>
  <si>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</si>
  <si>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</si>
  <si>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</si>
  <si>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</si>
  <si>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</si>
  <si>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</si>
  <si>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</si>
  <si>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</si>
  <si>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</si>
  <si>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</si>
  <si>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</si>
  <si>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</si>
  <si>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</si>
  <si>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</si>
  <si>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</si>
  <si>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</si>
  <si>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</si>
  <si>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</si>
  <si>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</si>
  <si>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</si>
  <si>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</si>
  <si>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</si>
  <si>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</si>
  <si>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</si>
  <si>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</si>
  <si>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</si>
  <si>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</si>
  <si>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</si>
  <si>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</si>
  <si>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</si>
  <si>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</si>
  <si>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</si>
  <si>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</si>
  <si>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</si>
  <si>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</si>
  <si>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</si>
  <si>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</si>
  <si>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</si>
  <si>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</si>
  <si>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</si>
  <si>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</si>
  <si>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</si>
  <si>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</si>
  <si>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</si>
  <si>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</si>
  <si>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</si>
  <si>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</si>
  <si>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</si>
  <si>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</si>
  <si>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</si>
  <si>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</si>
  <si>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</si>
  <si>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</si>
  <si>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</si>
  <si>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</si>
  <si>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</si>
  <si>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</si>
  <si>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</si>
  <si>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</si>
  <si>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</si>
  <si>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</si>
  <si>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</si>
  <si>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</si>
  <si>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</si>
  <si>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</si>
  <si>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</si>
  <si>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</si>
  <si>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</si>
  <si>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</si>
  <si>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</si>
  <si>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</si>
  <si>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</si>
  <si>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</si>
  <si>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</si>
  <si>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</si>
  <si>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</si>
  <si>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</si>
  <si>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</si>
  <si>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</si>
  <si>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</si>
  <si>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</si>
  <si>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</si>
  <si>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</si>
  <si>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</si>
  <si>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</si>
  <si>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</si>
  <si>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</si>
  <si>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</si>
  <si>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</si>
  <si>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</si>
  <si>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</si>
  <si>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</si>
  <si>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</si>
  <si>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</si>
  <si>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</si>
  <si>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</si>
  <si>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</si>
  <si>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</si>
  <si>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</si>
  <si>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</si>
  <si>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</si>
  <si>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</si>
  <si>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</si>
  <si>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</si>
  <si>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</si>
  <si>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</si>
  <si>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</si>
  <si>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</si>
  <si>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</si>
  <si>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</si>
  <si>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</si>
  <si>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</si>
  <si>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</si>
  <si>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</si>
  <si>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</si>
  <si>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</si>
  <si>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</si>
  <si>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</si>
  <si>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</si>
  <si>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</si>
  <si>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</si>
  <si>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</si>
  <si>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</si>
  <si>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</si>
  <si>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</si>
  <si>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</si>
  <si>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</si>
  <si>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</si>
  <si>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</si>
  <si>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</si>
  <si>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</si>
  <si>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</si>
  <si>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</si>
  <si>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</si>
  <si>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</si>
  <si>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</si>
  <si>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</si>
  <si>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</si>
  <si>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</si>
  <si>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</si>
  <si>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</si>
  <si>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</si>
  <si>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</si>
  <si>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</si>
  <si>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</si>
  <si>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</si>
  <si>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</si>
  <si>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</si>
  <si>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</si>
  <si>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</si>
  <si>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</si>
  <si>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</si>
  <si>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</si>
  <si>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</si>
  <si>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</si>
  <si>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</si>
  <si>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</si>
  <si>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</si>
  <si>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</si>
  <si>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</si>
  <si>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</si>
  <si>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</si>
  <si>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</si>
  <si>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</si>
  <si>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</si>
  <si>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</si>
  <si>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</si>
  <si>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</si>
  <si>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</si>
  <si>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</si>
  <si>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</si>
  <si>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</si>
  <si>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</si>
  <si>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</si>
  <si>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</si>
  <si>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</si>
  <si>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</si>
  <si>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</si>
  <si>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</si>
  <si>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</si>
  <si>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</si>
  <si>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</si>
  <si>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</si>
  <si>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</si>
  <si>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</si>
  <si>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</si>
  <si>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</si>
  <si>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</si>
  <si>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</si>
  <si>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</si>
  <si>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</si>
  <si>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</si>
  <si>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</si>
  <si>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</si>
  <si>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</si>
  <si>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</si>
  <si>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</si>
  <si>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</si>
  <si>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</si>
  <si>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</si>
  <si>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</si>
  <si>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</si>
  <si>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</si>
  <si>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</si>
  <si>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</si>
  <si>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</si>
  <si>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</si>
  <si>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</si>
  <si>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</si>
  <si>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</si>
  <si>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</si>
  <si>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</si>
  <si>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</si>
  <si>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</si>
  <si>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</si>
  <si>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</si>
  <si>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</si>
  <si>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</si>
  <si>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</si>
  <si>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</si>
  <si>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</si>
  <si>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</si>
  <si>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</si>
  <si>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</si>
  <si>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</si>
  <si>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</si>
  <si>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</si>
  <si>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</si>
  <si>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</si>
  <si>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</si>
  <si>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</si>
  <si>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</si>
  <si>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</si>
  <si>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</si>
  <si>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</si>
  <si>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</si>
  <si>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</si>
  <si>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</si>
  <si>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</si>
  <si>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</si>
  <si>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</si>
  <si>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</si>
  <si>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</si>
  <si>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</si>
  <si>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</si>
  <si>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</si>
  <si>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</si>
  <si>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</si>
  <si>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</si>
  <si>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</si>
  <si>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</si>
  <si>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</si>
  <si>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</si>
  <si>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</si>
  <si>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</si>
  <si>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</si>
  <si>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</si>
  <si>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</si>
  <si>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</si>
  <si>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</si>
  <si>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</si>
  <si>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</si>
  <si>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</si>
  <si>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</si>
  <si>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</si>
  <si>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</si>
  <si>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</si>
  <si>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</si>
  <si>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</si>
  <si>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</si>
  <si>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</si>
  <si>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</si>
  <si>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</si>
  <si>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</si>
  <si>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</si>
  <si>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</si>
  <si>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</si>
  <si>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</si>
  <si>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</si>
  <si>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</si>
  <si>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</si>
  <si>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</si>
  <si>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</si>
  <si>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</si>
  <si>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</si>
  <si>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</si>
  <si>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</si>
  <si>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</si>
  <si>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</si>
  <si>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</si>
  <si>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</si>
  <si>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</si>
  <si>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</si>
  <si>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</si>
  <si>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</si>
  <si>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</si>
  <si>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</si>
  <si>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</si>
  <si>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</si>
  <si>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</si>
  <si>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</si>
  <si>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</si>
  <si>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</si>
  <si>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</si>
  <si>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</si>
  <si>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</si>
  <si>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</si>
  <si>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</si>
  <si>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</si>
  <si>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</si>
  <si>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</si>
  <si>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</si>
  <si>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</si>
  <si>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</si>
  <si>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</si>
  <si>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</si>
  <si>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</si>
  <si>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</si>
  <si>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</si>
  <si>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</si>
  <si>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</si>
  <si>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</si>
  <si>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</si>
  <si>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</si>
  <si>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</si>
  <si>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</si>
  <si>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</si>
  <si>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</si>
  <si>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</si>
  <si>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</si>
  <si>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</si>
  <si>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</si>
  <si>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</si>
  <si>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</si>
  <si>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</si>
  <si>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</si>
  <si>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</si>
  <si>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</si>
  <si>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</si>
  <si>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</si>
  <si>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</si>
  <si>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</si>
  <si>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</si>
  <si>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</si>
  <si>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</si>
  <si>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</si>
  <si>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</si>
  <si>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</si>
  <si>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</si>
  <si>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</si>
  <si>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</si>
  <si>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</si>
  <si>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</si>
  <si>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</si>
  <si>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</si>
  <si>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</si>
  <si>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</si>
  <si>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</si>
  <si>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</si>
  <si>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</si>
  <si>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</si>
  <si>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</si>
  <si>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</si>
  <si>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</si>
  <si>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</si>
  <si>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</si>
  <si>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</si>
  <si>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</si>
  <si>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</si>
  <si>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</si>
  <si>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</si>
  <si>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</si>
  <si>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</si>
  <si>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</si>
  <si>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</si>
  <si>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</si>
  <si>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</si>
  <si>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</si>
  <si>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</si>
  <si>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</si>
  <si>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</si>
  <si>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</si>
  <si>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</si>
  <si>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</si>
  <si>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</si>
  <si>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</si>
  <si>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</si>
  <si>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</si>
  <si>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</si>
  <si>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</si>
  <si>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</si>
  <si>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</si>
  <si>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</si>
  <si>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</si>
  <si>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</si>
  <si>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</si>
  <si>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</si>
  <si>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</si>
  <si>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</si>
  <si>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</si>
  <si>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</si>
  <si>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</si>
  <si>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</si>
  <si>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</si>
  <si>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</si>
  <si>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</si>
  <si>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</si>
  <si>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</si>
  <si>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</si>
  <si>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</si>
  <si>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</si>
  <si>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</si>
  <si>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</si>
  <si>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</si>
  <si>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</si>
  <si>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</si>
  <si>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</si>
  <si>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</si>
  <si>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</si>
  <si>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</si>
  <si>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</si>
  <si>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</si>
  <si>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</si>
  <si>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</si>
  <si>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</si>
  <si>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</si>
  <si>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</si>
  <si>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</si>
  <si>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</si>
  <si>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</si>
  <si>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</si>
  <si>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</si>
  <si>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</si>
  <si>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</si>
  <si>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</si>
  <si>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</si>
  <si>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</si>
  <si>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</si>
  <si>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</si>
  <si>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</si>
  <si>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</si>
  <si>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</si>
  <si>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</si>
  <si>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</si>
  <si>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</si>
  <si>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</si>
  <si>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</si>
  <si>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</si>
  <si>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</si>
  <si>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</si>
  <si>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</si>
  <si>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</si>
  <si>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</si>
  <si>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</si>
  <si>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</si>
  <si>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</si>
  <si>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</si>
  <si>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</si>
  <si>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</si>
  <si>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</si>
  <si>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</si>
  <si>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</si>
  <si>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</si>
  <si>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</si>
  <si>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</si>
  <si>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</si>
  <si>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</si>
  <si>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</si>
  <si>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</si>
  <si>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</si>
  <si>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</si>
  <si>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</si>
  <si>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</si>
  <si>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</si>
  <si>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</si>
  <si>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</si>
  <si>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</si>
  <si>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</si>
  <si>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</si>
  <si>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</si>
  <si>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</si>
  <si>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</si>
  <si>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</si>
  <si>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</si>
  <si>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</si>
  <si>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</si>
  <si>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</si>
  <si>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</si>
  <si>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</si>
  <si>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</si>
  <si>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</si>
  <si>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</si>
  <si>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</si>
  <si>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</si>
  <si>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</si>
  <si>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</si>
  <si>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</si>
  <si>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</si>
  <si>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</si>
  <si>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</si>
  <si>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</si>
  <si>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</si>
  <si>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</si>
  <si>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</si>
  <si>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</si>
  <si>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</si>
  <si>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</si>
  <si>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</si>
  <si>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</si>
  <si>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</si>
  <si>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</si>
  <si>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</si>
  <si>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</si>
  <si>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</si>
  <si>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</si>
  <si>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</si>
  <si>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</si>
  <si>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</si>
  <si>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</si>
  <si>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</si>
  <si>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</si>
  <si>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</si>
  <si>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</si>
  <si>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</si>
  <si>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</si>
  <si>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</si>
  <si>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</si>
  <si>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</si>
  <si>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</si>
  <si>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</si>
  <si>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</si>
  <si>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</si>
  <si>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</si>
  <si>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</si>
  <si>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</si>
  <si>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</si>
  <si>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</si>
  <si>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</si>
  <si>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</si>
  <si>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</si>
  <si>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</si>
  <si>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</si>
  <si>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</si>
  <si>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</si>
  <si>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</si>
  <si>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</si>
  <si>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</si>
  <si>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</si>
  <si>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</si>
  <si>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</si>
  <si>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</si>
  <si>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</si>
  <si>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</si>
  <si>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</si>
  <si>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</si>
  <si>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</si>
  <si>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</si>
  <si>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</si>
  <si>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</si>
  <si>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</si>
  <si>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</si>
  <si>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</si>
  <si>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</si>
  <si>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</si>
  <si>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</si>
  <si>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</si>
  <si>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</si>
  <si>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</si>
  <si>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</si>
  <si>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</si>
  <si>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</si>
  <si>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</si>
  <si>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</si>
  <si>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</si>
  <si>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</si>
  <si>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</si>
  <si>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</si>
  <si>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</si>
  <si>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</si>
  <si>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</si>
  <si>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</si>
  <si>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</si>
  <si>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</si>
  <si>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</si>
  <si>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</si>
  <si>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</si>
  <si>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</si>
  <si>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</si>
  <si>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</si>
  <si>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</si>
  <si>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</si>
  <si>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</si>
  <si>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</si>
  <si>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</si>
  <si>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</si>
  <si>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</si>
  <si>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</si>
  <si>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</si>
  <si>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</si>
  <si>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</si>
  <si>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</si>
  <si>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</si>
  <si>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</si>
  <si>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</si>
  <si>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</si>
  <si>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</si>
  <si>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</si>
  <si>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</si>
  <si>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</si>
  <si>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</si>
  <si>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</si>
  <si>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</si>
  <si>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</si>
  <si>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</si>
  <si>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</si>
  <si>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</si>
  <si>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</si>
  <si>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</si>
  <si>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</si>
  <si>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</si>
  <si>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</si>
  <si>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</si>
  <si>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</si>
  <si>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</si>
  <si>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</si>
  <si>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</si>
  <si>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</si>
  <si>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</si>
  <si>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</si>
  <si>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</si>
  <si>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</si>
  <si>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</si>
  <si>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</si>
  <si>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</si>
  <si>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</si>
  <si>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</si>
  <si>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</si>
  <si>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</si>
  <si>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</si>
  <si>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</si>
  <si>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</si>
  <si>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</si>
  <si>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</si>
  <si>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</si>
  <si>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</si>
  <si>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</si>
  <si>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</si>
  <si>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</si>
  <si>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</si>
  <si>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</si>
  <si>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</si>
  <si>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</si>
  <si>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</si>
  <si>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</si>
  <si>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</si>
  <si>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</si>
  <si>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</si>
  <si>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</si>
  <si>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</si>
  <si>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</si>
  <si>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</si>
  <si>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</si>
  <si>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</si>
  <si>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</si>
  <si>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</si>
  <si>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</si>
  <si>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</si>
  <si>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</si>
  <si>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</si>
  <si>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</si>
  <si>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</si>
  <si>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</si>
  <si>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</si>
  <si>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</si>
  <si>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</si>
  <si>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</si>
  <si>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</si>
  <si>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</si>
  <si>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</si>
  <si>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</si>
  <si>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</si>
  <si>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</si>
  <si>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</si>
  <si>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</si>
  <si>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</si>
  <si>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</si>
  <si>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</si>
  <si>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</si>
  <si>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</si>
  <si>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</si>
  <si>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</si>
  <si>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</si>
  <si>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</si>
  <si>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</si>
  <si>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</si>
  <si>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</si>
  <si>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</si>
  <si>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</si>
  <si>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</si>
  <si>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</si>
  <si>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</si>
  <si>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</si>
  <si>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</si>
  <si>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</si>
  <si>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</si>
  <si>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</si>
  <si>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</si>
  <si>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</si>
  <si>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</si>
  <si>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</si>
  <si>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</si>
  <si>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</si>
  <si>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</si>
  <si>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</si>
  <si>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</si>
  <si>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</si>
  <si>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</si>
  <si>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</si>
  <si>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</si>
  <si>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</si>
  <si>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</si>
  <si>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</si>
  <si>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</si>
  <si>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</si>
  <si>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</si>
  <si>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</si>
  <si>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</si>
  <si>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</si>
  <si>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</si>
  <si>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</si>
  <si>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</si>
  <si>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</si>
  <si>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</si>
  <si>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</si>
  <si>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</si>
  <si>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</si>
  <si>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</si>
  <si>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</si>
  <si>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</si>
  <si>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</si>
  <si>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</si>
  <si>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</si>
  <si>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</si>
  <si>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</si>
  <si>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</si>
  <si>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</si>
  <si>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</si>
  <si>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</si>
  <si>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</si>
  <si>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</si>
  <si>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</si>
  <si>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</si>
  <si>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</si>
  <si>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</si>
  <si>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</si>
  <si>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</si>
  <si>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</si>
  <si>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</si>
  <si>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</si>
  <si>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</si>
  <si>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</si>
  <si>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</si>
  <si>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</si>
  <si>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</si>
  <si>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</si>
  <si>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</si>
  <si>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</si>
  <si>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</si>
  <si>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</si>
  <si>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</si>
  <si>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</si>
  <si>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</si>
  <si>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</si>
  <si>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</si>
  <si>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</si>
  <si>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</si>
  <si>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</si>
  <si>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</si>
  <si>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</si>
  <si>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</si>
  <si>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</si>
  <si>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</si>
  <si>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</si>
  <si>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</si>
  <si>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</si>
  <si>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</si>
  <si>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</si>
  <si>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</si>
  <si>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</si>
  <si>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</si>
  <si>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</si>
  <si>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</si>
  <si>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</si>
  <si>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</si>
  <si>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</si>
  <si>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</si>
  <si>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</si>
  <si>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</si>
  <si>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</si>
  <si>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</si>
  <si>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</si>
  <si>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</si>
  <si>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</si>
  <si>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</si>
  <si>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</si>
  <si>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</si>
  <si>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</si>
  <si>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</si>
  <si>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</si>
  <si>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</si>
  <si>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</si>
  <si>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</si>
  <si>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</si>
  <si>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</si>
  <si>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</si>
  <si>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</si>
  <si>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</si>
  <si>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</si>
  <si>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</si>
  <si>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</si>
  <si>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</si>
  <si>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</si>
  <si>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</si>
  <si>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</si>
  <si>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</si>
  <si>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</si>
  <si>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</si>
  <si>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</si>
  <si>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</si>
  <si>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</si>
  <si>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</si>
  <si>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</si>
  <si>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</si>
  <si>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</si>
  <si>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</si>
  <si>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</si>
  <si>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</si>
  <si>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</si>
  <si>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</si>
  <si>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</si>
  <si>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</si>
  <si>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</si>
  <si>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</si>
  <si>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</si>
  <si>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</si>
  <si>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</si>
  <si>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</si>
  <si>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</si>
  <si>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</si>
  <si>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</si>
  <si>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</si>
  <si>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</si>
  <si>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</si>
  <si>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</si>
  <si>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</si>
  <si>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</si>
  <si>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</si>
  <si>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</si>
  <si>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</si>
  <si>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</si>
  <si>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</si>
  <si>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</si>
  <si>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</si>
  <si>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</si>
  <si>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</si>
  <si>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</si>
  <si>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</si>
  <si>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</si>
  <si>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</si>
  <si>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</si>
  <si>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</si>
  <si>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</si>
  <si>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</si>
  <si>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</si>
  <si>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</si>
  <si>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</si>
  <si>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</si>
  <si>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</si>
  <si>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</si>
  <si>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</si>
  <si>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</si>
  <si>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</si>
  <si>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</si>
  <si>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</si>
  <si>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</si>
  <si>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</si>
  <si>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</si>
  <si>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</si>
  <si>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</si>
  <si>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</si>
  <si>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</si>
  <si>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</si>
  <si>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</si>
  <si>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</si>
  <si>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</si>
  <si>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</si>
  <si>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</si>
  <si>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</si>
  <si>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</si>
  <si>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</si>
  <si>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</si>
  <si>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</si>
  <si>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</si>
  <si>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</si>
  <si>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</si>
  <si>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</si>
  <si>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</si>
  <si>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</si>
  <si>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</si>
  <si>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</si>
  <si>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</si>
  <si>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</si>
  <si>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</si>
  <si>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</si>
  <si>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</si>
  <si>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</si>
  <si>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</si>
  <si>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</si>
  <si>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</si>
  <si>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</si>
  <si>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</si>
  <si>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</si>
  <si>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</si>
  <si>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</si>
  <si>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</si>
  <si>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</si>
  <si>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</si>
  <si>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</si>
  <si>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</si>
  <si>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</si>
  <si>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</si>
  <si>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</si>
  <si>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</si>
  <si>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</si>
  <si>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</si>
  <si>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</si>
  <si>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</si>
  <si>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</si>
  <si>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</si>
  <si>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</si>
  <si>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</si>
  <si>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</si>
  <si>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</si>
  <si>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</si>
  <si>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</si>
  <si>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</si>
  <si>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</si>
  <si>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</si>
  <si>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</si>
  <si>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</si>
  <si>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</si>
  <si>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</si>
  <si>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</si>
  <si>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</si>
  <si>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</si>
  <si>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</si>
  <si>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</si>
  <si>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</si>
  <si>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</si>
  <si>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</si>
  <si>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</si>
  <si>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</si>
  <si>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</si>
  <si>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</si>
  <si>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</si>
  <si>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</si>
  <si>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</si>
  <si>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</si>
  <si>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</si>
  <si>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</si>
  <si>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</si>
  <si>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</si>
  <si>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</si>
  <si>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</si>
  <si>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</si>
  <si>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</si>
  <si>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</si>
  <si>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</si>
  <si>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</si>
  <si>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</si>
  <si>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</si>
  <si>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</si>
  <si>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</si>
  <si>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</si>
  <si>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</si>
  <si>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</si>
  <si>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</si>
  <si>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</si>
  <si>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</si>
  <si>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</si>
  <si>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</si>
  <si>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</si>
  <si>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</si>
  <si>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</si>
  <si>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</si>
  <si>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</si>
  <si>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</si>
  <si>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</si>
  <si>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</si>
  <si>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</si>
  <si>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</si>
  <si>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</si>
  <si>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</si>
  <si>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</si>
  <si>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</si>
  <si>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</si>
  <si>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</si>
  <si>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</si>
  <si>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</si>
  <si>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</si>
  <si>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</si>
  <si>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</si>
  <si>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</si>
  <si>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</si>
  <si>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</si>
  <si>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</si>
  <si>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</si>
  <si>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</si>
  <si>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</si>
  <si>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</si>
  <si>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</si>
  <si>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</si>
  <si>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</si>
  <si>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</si>
  <si>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</si>
  <si>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</si>
  <si>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</si>
  <si>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</si>
  <si>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</si>
  <si>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</si>
  <si>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</si>
  <si>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</si>
  <si>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</si>
  <si>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</si>
  <si>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</si>
  <si>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</si>
  <si>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</si>
  <si>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</si>
  <si>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</si>
  <si>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</si>
  <si>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</si>
  <si>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</si>
  <si>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</si>
  <si>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</si>
  <si>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</si>
  <si>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</si>
  <si>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</si>
  <si>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</si>
  <si>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</si>
  <si>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</si>
  <si>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</si>
  <si>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</si>
  <si>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</si>
  <si>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</si>
  <si>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</si>
  <si>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</si>
  <si>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</si>
  <si>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</si>
  <si>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</si>
  <si>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</si>
  <si>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</si>
  <si>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</si>
  <si>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</si>
  <si>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</si>
  <si>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</si>
  <si>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</si>
  <si>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</si>
  <si>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</si>
  <si>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</si>
  <si>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</si>
  <si>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</si>
  <si>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</si>
  <si>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</si>
  <si>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</si>
  <si>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</si>
  <si>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</si>
  <si>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</si>
  <si>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</si>
  <si>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</si>
  <si>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</si>
  <si>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</si>
  <si>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</si>
  <si>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</si>
  <si>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</si>
  <si>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</si>
  <si>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</si>
  <si>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</si>
  <si>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</si>
  <si>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</si>
  <si>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</si>
  <si>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</si>
  <si>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</si>
  <si>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</si>
  <si>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</si>
  <si>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</si>
  <si>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</si>
  <si>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</si>
  <si>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</si>
  <si>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</si>
  <si>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</si>
  <si>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</si>
  <si>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</si>
  <si>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</si>
  <si>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</si>
  <si>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</si>
  <si>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</si>
  <si>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</si>
  <si>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</si>
  <si>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</si>
  <si>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</si>
  <si>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</si>
  <si>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</si>
  <si>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</si>
  <si>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</si>
  <si>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</si>
  <si>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</si>
  <si>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</si>
  <si>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</si>
  <si>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</si>
  <si>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</si>
  <si>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</si>
  <si>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</si>
  <si>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</si>
  <si>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</si>
  <si>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</si>
  <si>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</si>
  <si>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</si>
  <si>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</si>
  <si>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</si>
  <si>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</si>
  <si>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</si>
  <si>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</si>
  <si>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</si>
  <si>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</si>
  <si>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</si>
  <si>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</si>
  <si>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</si>
  <si>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</si>
  <si>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</si>
  <si>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</si>
  <si>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</si>
  <si>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</si>
  <si>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</si>
  <si>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</si>
  <si>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</si>
  <si>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</si>
  <si>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</si>
  <si>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</si>
  <si>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</si>
  <si>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</si>
  <si>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</si>
  <si>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</si>
  <si>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</si>
  <si>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</si>
  <si>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</si>
  <si>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</si>
  <si>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</si>
  <si>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</si>
  <si>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</si>
  <si>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</si>
  <si>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</si>
  <si>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</si>
  <si>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</si>
  <si>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</si>
  <si>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</si>
  <si>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</si>
  <si>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</si>
  <si>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</si>
  <si>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</si>
  <si>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</si>
  <si>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</si>
  <si>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</si>
  <si>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</si>
  <si>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</si>
  <si>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</si>
  <si>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</si>
  <si>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</si>
  <si>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</si>
  <si>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</si>
  <si>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</si>
  <si>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</si>
  <si>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</si>
  <si>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</si>
  <si>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</si>
  <si>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</si>
  <si>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</si>
  <si>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</si>
  <si>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</si>
  <si>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</si>
  <si>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</si>
  <si>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</si>
  <si>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</si>
  <si>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</si>
  <si>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</si>
  <si>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</si>
  <si>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</si>
  <si>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</si>
  <si>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</si>
  <si>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</si>
  <si>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</si>
  <si>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</si>
  <si>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</si>
  <si>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</si>
  <si>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</si>
  <si>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</si>
  <si>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</si>
  <si>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</si>
  <si>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</si>
  <si>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</si>
  <si>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</si>
  <si>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</si>
  <si>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</si>
  <si>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</si>
  <si>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</si>
  <si>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</si>
  <si>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</si>
  <si>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</si>
  <si>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</si>
  <si>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</si>
  <si>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</si>
  <si>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</si>
  <si>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</si>
  <si>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</si>
  <si>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</si>
  <si>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</si>
  <si>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</si>
  <si>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</si>
  <si>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</si>
  <si>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</si>
  <si>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</si>
  <si>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</si>
  <si>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</si>
  <si>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</si>
  <si>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</si>
  <si>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</si>
  <si>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</si>
  <si>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</si>
  <si>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</si>
  <si>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</si>
  <si>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</si>
  <si>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</si>
  <si>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</si>
  <si>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</si>
  <si>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</si>
  <si>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</si>
  <si>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</si>
  <si>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</si>
  <si>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</si>
  <si>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</si>
  <si>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</si>
  <si>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</si>
  <si>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</si>
  <si>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</si>
  <si>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</si>
  <si>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</si>
  <si>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</si>
  <si>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</si>
  <si>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</si>
  <si>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</si>
  <si>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</si>
  <si>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</si>
  <si>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</si>
  <si>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</si>
  <si>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</si>
  <si>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</si>
  <si>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</si>
  <si>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</si>
  <si>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</si>
  <si>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</si>
  <si>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</si>
  <si>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</si>
  <si>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</si>
  <si>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</si>
  <si>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</si>
  <si>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</si>
  <si>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</si>
  <si>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</si>
  <si>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</si>
  <si>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</si>
  <si>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</si>
  <si>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</si>
  <si>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</si>
  <si>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</si>
  <si>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</si>
  <si>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</si>
  <si>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</si>
  <si>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</si>
  <si>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</si>
  <si>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</si>
  <si>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</si>
  <si>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</si>
  <si>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</si>
  <si>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</si>
  <si>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</si>
  <si>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</si>
  <si>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</si>
  <si>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</si>
  <si>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</si>
  <si>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</si>
  <si>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</si>
  <si>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</si>
  <si>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</si>
  <si>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</si>
  <si>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</si>
  <si>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</si>
  <si>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</si>
  <si>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</si>
  <si>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</si>
  <si>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</si>
  <si>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</si>
  <si>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</si>
  <si>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</si>
  <si>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</si>
  <si>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</si>
  <si>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</si>
  <si>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</si>
  <si>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</si>
  <si>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</si>
  <si>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</si>
  <si>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</si>
  <si>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</si>
  <si>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</si>
  <si>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</si>
  <si>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</si>
  <si>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</si>
  <si>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</si>
  <si>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</si>
  <si>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</si>
  <si>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</si>
  <si>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</si>
  <si>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</si>
  <si>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</si>
  <si>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</si>
  <si>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</si>
  <si>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</si>
  <si>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</si>
  <si>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</si>
  <si>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</si>
  <si>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</si>
  <si>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</si>
  <si>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</si>
  <si>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</si>
  <si>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</si>
  <si>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</si>
  <si>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</si>
  <si>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</si>
  <si>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</si>
  <si>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</si>
  <si>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</si>
  <si>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</si>
  <si>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</si>
  <si>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</si>
  <si>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</si>
  <si>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</si>
  <si>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</si>
  <si>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</si>
  <si>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</si>
  <si>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</si>
  <si>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</si>
  <si>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</si>
  <si>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</si>
  <si>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</si>
  <si>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</si>
  <si>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</si>
  <si>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</si>
  <si>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</si>
  <si>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</si>
  <si>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</si>
  <si>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</si>
  <si>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</si>
  <si>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</si>
  <si>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</si>
  <si>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</si>
  <si>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</si>
  <si>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</si>
  <si>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</si>
  <si>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</si>
  <si>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</si>
  <si>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</si>
  <si>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</si>
  <si>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</si>
  <si>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</si>
  <si>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</si>
  <si>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</si>
  <si>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</si>
  <si>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</si>
  <si>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</si>
  <si>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</si>
  <si>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</si>
  <si>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</si>
  <si>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</si>
  <si>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</si>
  <si>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</si>
  <si>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</si>
  <si>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</si>
  <si>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</si>
  <si>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</si>
  <si>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</si>
  <si>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</si>
  <si>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</si>
  <si>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</si>
  <si>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</si>
  <si>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</si>
  <si>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</si>
  <si>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</si>
  <si>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</si>
  <si>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</si>
  <si>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</si>
  <si>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</si>
  <si>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</si>
  <si>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</si>
  <si>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</si>
  <si>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</si>
  <si>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</si>
  <si>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</si>
  <si>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</si>
  <si>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</si>
  <si>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</si>
  <si>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</si>
  <si>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</si>
  <si>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</si>
  <si>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</si>
  <si>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</si>
  <si>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</si>
  <si>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</si>
  <si>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</si>
  <si>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</si>
  <si>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</si>
  <si>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</si>
  <si>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</si>
  <si>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</si>
  <si>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</si>
  <si>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</si>
  <si>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</si>
  <si>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</si>
  <si>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</si>
  <si>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</si>
  <si>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</si>
  <si>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</si>
  <si>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</si>
  <si>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</si>
  <si>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</si>
  <si>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</si>
  <si>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</si>
  <si>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</si>
  <si>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</si>
  <si>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</si>
  <si>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</si>
  <si>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</si>
  <si>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</si>
  <si>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</si>
  <si>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</si>
  <si>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</si>
  <si>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</si>
  <si>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</si>
  <si>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</si>
  <si>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</si>
  <si>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</si>
  <si>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</si>
  <si>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</si>
  <si>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</si>
  <si>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</si>
  <si>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</si>
  <si>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</si>
  <si>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</si>
  <si>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</si>
  <si>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</si>
  <si>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</si>
  <si>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</si>
  <si>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</si>
  <si>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</si>
  <si>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</si>
  <si>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</si>
  <si>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</si>
  <si>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</si>
  <si>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</si>
  <si>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</si>
  <si>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</si>
  <si>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</si>
  <si>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</si>
  <si>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</si>
  <si>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</si>
  <si>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</si>
  <si>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</si>
  <si>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</si>
  <si>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</si>
  <si>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</si>
  <si>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</si>
  <si>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</si>
  <si>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</si>
  <si>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</si>
  <si>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</si>
  <si>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</si>
  <si>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</si>
  <si>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</si>
  <si>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</si>
  <si>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</si>
  <si>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</si>
  <si>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</si>
  <si>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</si>
  <si>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</si>
  <si>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</si>
  <si>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</si>
  <si>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</si>
  <si>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</si>
  <si>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</si>
  <si>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</si>
  <si>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</si>
  <si>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</si>
  <si>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</si>
  <si>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</si>
  <si>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</si>
  <si>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</si>
  <si>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</si>
  <si>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</si>
  <si>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</si>
  <si>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</si>
  <si>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</si>
  <si>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</si>
  <si>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</si>
  <si>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</si>
  <si>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</si>
  <si>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</si>
  <si>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</si>
  <si>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</si>
  <si>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</si>
  <si>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</si>
  <si>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</si>
  <si>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</si>
  <si>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</si>
  <si>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</si>
  <si>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</si>
  <si>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</si>
  <si>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</si>
  <si>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</si>
  <si>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</si>
  <si>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</si>
  <si>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</si>
  <si>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</si>
  <si>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</si>
  <si>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</si>
  <si>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</si>
  <si>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</si>
  <si>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</si>
  <si>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</si>
  <si>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</si>
  <si>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</si>
  <si>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</si>
  <si>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</si>
  <si>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</si>
  <si>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</si>
  <si>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</si>
  <si>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</si>
  <si>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</si>
  <si>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</si>
  <si>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</si>
  <si>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</si>
  <si>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</si>
  <si>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</si>
  <si>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</si>
  <si>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</si>
  <si>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</si>
  <si>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</si>
  <si>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</si>
  <si>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</si>
  <si>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</si>
  <si>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</si>
  <si>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</si>
  <si>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</si>
  <si>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</si>
  <si>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</si>
  <si>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</si>
  <si>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</si>
  <si>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</si>
  <si>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</si>
  <si>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</si>
  <si>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</si>
  <si>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</si>
  <si>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</si>
  <si>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</si>
  <si>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</si>
  <si>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</si>
  <si>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</si>
  <si>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</si>
  <si>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</si>
  <si>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</si>
  <si>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</si>
  <si>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</si>
  <si>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</si>
  <si>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</si>
  <si>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</si>
  <si>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</si>
  <si>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</si>
  <si>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</si>
  <si>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</si>
  <si>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</si>
  <si>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</si>
  <si>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</si>
  <si>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</si>
  <si>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</si>
  <si>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</si>
  <si>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</si>
  <si>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</si>
  <si>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</si>
  <si>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</si>
  <si>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</si>
  <si>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</si>
  <si>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</si>
  <si>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</si>
  <si>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</si>
  <si>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</si>
  <si>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</si>
  <si>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</si>
  <si>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</si>
  <si>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</si>
  <si>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</si>
  <si>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</si>
  <si>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</si>
  <si>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</si>
  <si>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</si>
  <si>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</si>
  <si>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</si>
  <si>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</si>
  <si>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</si>
  <si>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</si>
  <si>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</si>
  <si>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</si>
  <si>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</si>
  <si>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</si>
  <si>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</si>
  <si>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</si>
  <si>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</si>
  <si>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</si>
  <si>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</si>
  <si>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</si>
  <si>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</si>
  <si>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</si>
  <si>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</si>
  <si>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</si>
  <si>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</si>
  <si>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</si>
  <si>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</si>
  <si>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</si>
  <si>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</si>
  <si>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</si>
  <si>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</si>
  <si>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</si>
  <si>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</si>
  <si>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</si>
  <si>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</si>
  <si>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</si>
  <si>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</si>
  <si>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</si>
  <si>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</si>
  <si>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</si>
  <si>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</si>
  <si>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</si>
  <si>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</si>
  <si>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</si>
  <si>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</si>
  <si>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</si>
  <si>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</si>
  <si>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</si>
  <si>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</si>
  <si>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</si>
  <si>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</si>
  <si>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</si>
  <si>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</si>
  <si>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</si>
  <si>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</si>
  <si>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</si>
  <si>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</si>
  <si>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</si>
  <si>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</si>
  <si>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</si>
  <si>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</si>
  <si>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</si>
  <si>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</si>
  <si>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</si>
  <si>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</si>
  <si>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</si>
  <si>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</si>
  <si>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</si>
  <si>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</si>
  <si>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</si>
  <si>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</si>
  <si>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</si>
  <si>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</si>
  <si>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</si>
  <si>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</si>
  <si>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</si>
  <si>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</si>
  <si>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</si>
  <si>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</si>
  <si>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</si>
  <si>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</si>
  <si>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</si>
  <si>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</si>
  <si>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</si>
  <si>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</si>
  <si>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</si>
  <si>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</si>
  <si>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</si>
  <si>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</si>
  <si>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</si>
  <si>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</si>
  <si>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</si>
  <si>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</si>
  <si>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</si>
  <si>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</si>
  <si>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</si>
  <si>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</si>
  <si>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</si>
  <si>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</si>
  <si>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</si>
  <si>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</si>
  <si>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</si>
  <si>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</si>
  <si>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</si>
  <si>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</si>
  <si>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</si>
  <si>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</si>
  <si>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</si>
  <si>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</si>
  <si>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</si>
  <si>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</si>
  <si>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</si>
  <si>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</si>
  <si>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</si>
  <si>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</si>
  <si>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</si>
  <si>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</si>
  <si>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</si>
  <si>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</si>
  <si>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</si>
  <si>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</si>
  <si>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</si>
  <si>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</si>
  <si>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</si>
  <si>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</si>
  <si>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</si>
  <si>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</si>
  <si>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</si>
  <si>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</si>
  <si>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</si>
  <si>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</si>
  <si>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</si>
  <si>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</si>
  <si>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</si>
  <si>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</si>
  <si>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</si>
  <si>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</si>
  <si>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</si>
  <si>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</si>
  <si>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</si>
  <si>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</si>
  <si>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</si>
  <si>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</si>
  <si>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</si>
  <si>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</si>
  <si>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</si>
  <si>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</si>
  <si>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</si>
  <si>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</si>
  <si>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</si>
  <si>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</si>
  <si>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</si>
  <si>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</si>
  <si>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</si>
  <si>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</si>
  <si>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</si>
  <si>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</si>
  <si>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</si>
  <si>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</si>
  <si>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</si>
  <si>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</si>
  <si>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</si>
  <si>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</si>
  <si>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</si>
  <si>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</si>
  <si>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</si>
  <si>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</si>
  <si>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</si>
  <si>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</si>
  <si>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</si>
  <si>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</si>
  <si>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</si>
  <si>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</si>
  <si>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</si>
  <si>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</si>
  <si>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</si>
  <si>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</si>
  <si>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</si>
  <si>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</si>
  <si>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</si>
  <si>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</si>
  <si>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</si>
  <si>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</si>
  <si>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</si>
  <si>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</si>
  <si>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</si>
  <si>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</si>
  <si>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</si>
  <si>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</si>
  <si>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</si>
  <si>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</si>
  <si>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</si>
  <si>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</si>
  <si>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</si>
  <si>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</si>
  <si>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</si>
  <si>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</si>
  <si>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</si>
  <si>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</si>
  <si>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</si>
  <si>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</si>
  <si>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</si>
  <si>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</si>
  <si>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</si>
  <si>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</si>
  <si>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</si>
  <si>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</si>
  <si>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</si>
  <si>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</si>
  <si>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</si>
  <si>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</si>
  <si>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</si>
  <si>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</si>
  <si>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</si>
  <si>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</si>
  <si>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</si>
  <si>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</si>
  <si>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</si>
  <si>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</si>
  <si>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</si>
  <si>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</si>
  <si>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</si>
  <si>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</si>
  <si>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</si>
  <si>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</si>
  <si>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</si>
  <si>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</si>
  <si>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</si>
  <si>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</si>
  <si>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</si>
  <si>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</si>
  <si>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</si>
  <si>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</si>
  <si>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</si>
  <si>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</si>
  <si>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</si>
  <si>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</si>
  <si>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</si>
  <si>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</si>
  <si>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</si>
  <si>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</si>
  <si>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</si>
  <si>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</si>
  <si>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</si>
  <si>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</si>
  <si>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</si>
  <si>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</si>
  <si>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</si>
  <si>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</si>
  <si>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</si>
  <si>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</si>
  <si>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</si>
  <si>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</si>
  <si>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</si>
  <si>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</si>
  <si>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</si>
  <si>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</si>
  <si>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</si>
  <si>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</si>
  <si>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</si>
  <si>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</si>
  <si>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</si>
  <si>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</si>
  <si>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</si>
  <si>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</si>
  <si>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</si>
  <si>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</si>
  <si>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</si>
  <si>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</si>
  <si>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</si>
  <si>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</si>
  <si>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</si>
  <si>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</si>
  <si>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</si>
  <si>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</si>
  <si>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</si>
  <si>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</si>
  <si>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</si>
  <si>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</si>
  <si>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</si>
  <si>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</si>
  <si>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</si>
  <si>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</si>
  <si>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</si>
  <si>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</si>
  <si>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</si>
  <si>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</si>
  <si>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</si>
  <si>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</si>
  <si>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</si>
  <si>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</si>
  <si>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</si>
  <si>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</si>
  <si>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</si>
  <si>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</si>
  <si>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</si>
  <si>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</si>
  <si>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</si>
  <si>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</si>
  <si>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</si>
  <si>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</si>
  <si>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</si>
  <si>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</si>
  <si>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</si>
  <si>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</si>
  <si>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</si>
  <si>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</si>
  <si>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</si>
  <si>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</si>
  <si>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</si>
  <si>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</si>
  <si>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</si>
  <si>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</si>
  <si>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</si>
  <si>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</si>
  <si>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</si>
  <si>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</si>
  <si>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</si>
  <si>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</si>
  <si>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</si>
  <si>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</si>
  <si>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</si>
  <si>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</si>
  <si>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</si>
  <si>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</si>
  <si>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</si>
  <si>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</si>
  <si>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</si>
  <si>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</si>
  <si>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</si>
  <si>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</si>
  <si>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</si>
  <si>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</si>
  <si>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</si>
  <si>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</si>
  <si>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</si>
  <si>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</si>
  <si>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</si>
  <si>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</si>
  <si>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</si>
  <si>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</si>
  <si>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</si>
  <si>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</si>
  <si>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</si>
  <si>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</si>
  <si>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</si>
  <si>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</si>
  <si>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</si>
  <si>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</si>
  <si>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</si>
  <si>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</si>
  <si>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</si>
  <si>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</si>
  <si>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</si>
  <si>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</si>
  <si>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</si>
  <si>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</si>
  <si>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</si>
  <si>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</si>
  <si>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</si>
  <si>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</si>
  <si>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</si>
  <si>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</si>
  <si>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</si>
  <si>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</si>
  <si>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</si>
  <si>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</si>
  <si>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</si>
  <si>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</si>
  <si>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</si>
  <si>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</si>
  <si>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</si>
  <si>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</si>
  <si>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</si>
  <si>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</si>
  <si>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</si>
  <si>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</si>
  <si>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</si>
  <si>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</si>
  <si>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</si>
  <si>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</si>
  <si>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</si>
  <si>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</si>
  <si>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</si>
  <si>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</si>
  <si>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</si>
  <si>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</si>
  <si>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</si>
  <si>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</si>
  <si>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</si>
  <si>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</si>
  <si>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</si>
  <si>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</si>
  <si>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</si>
  <si>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</si>
  <si>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</si>
  <si>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</si>
  <si>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</si>
  <si>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</si>
  <si>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</si>
  <si>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</si>
  <si>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</si>
  <si>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</si>
  <si>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</si>
  <si>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</si>
  <si>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</si>
  <si>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</si>
  <si>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</si>
  <si>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</si>
  <si>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</si>
  <si>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</si>
  <si>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</si>
  <si>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</si>
  <si>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</si>
  <si>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</si>
  <si>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</si>
  <si>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</si>
  <si>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</si>
  <si>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</si>
  <si>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</si>
  <si>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</si>
  <si>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</si>
  <si>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</si>
  <si>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</si>
  <si>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</si>
  <si>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</si>
  <si>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</si>
  <si>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</si>
  <si>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</si>
  <si>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</si>
  <si>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</si>
  <si>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</si>
  <si>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</si>
  <si>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</si>
  <si>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</si>
  <si>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</si>
  <si>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</si>
  <si>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</si>
  <si>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</si>
  <si>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</si>
  <si>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</si>
  <si>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</si>
  <si>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</si>
  <si>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</si>
  <si>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</si>
  <si>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</si>
  <si>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</si>
  <si>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</si>
  <si>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</si>
  <si>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</si>
  <si>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</si>
  <si>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</si>
  <si>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</si>
  <si>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</si>
  <si>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</si>
  <si>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</si>
  <si>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</si>
  <si>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</si>
  <si>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</si>
  <si>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</si>
  <si>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</si>
  <si>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</si>
  <si>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</si>
  <si>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</si>
  <si>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</si>
  <si>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</si>
  <si>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</si>
  <si>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</si>
  <si>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</si>
  <si>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</si>
  <si>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</si>
  <si>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</si>
  <si>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</si>
  <si>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</si>
  <si>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</si>
  <si>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</si>
  <si>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</si>
  <si>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</si>
  <si>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</si>
  <si>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</si>
  <si>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</si>
  <si>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</si>
  <si>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</si>
  <si>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</si>
  <si>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</si>
  <si>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</si>
  <si>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</si>
  <si>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</si>
  <si>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</si>
  <si>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</si>
  <si>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</si>
  <si>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</si>
  <si>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</si>
  <si>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</si>
  <si>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</si>
  <si>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</si>
  <si>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</si>
  <si>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</si>
  <si>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</si>
  <si>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</si>
  <si>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</si>
  <si>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</si>
  <si>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</si>
  <si>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</si>
  <si>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</si>
  <si>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</si>
  <si>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</si>
  <si>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</si>
  <si>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</si>
  <si>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</si>
  <si>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</si>
  <si>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</si>
  <si>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</si>
  <si>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</si>
  <si>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</si>
  <si>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</si>
  <si>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</si>
  <si>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</si>
  <si>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</si>
  <si>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</si>
  <si>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</si>
  <si>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</si>
  <si>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</si>
  <si>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</si>
  <si>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</si>
  <si>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</si>
  <si>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</si>
  <si>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</si>
  <si>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</si>
  <si>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</si>
  <si>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</si>
  <si>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</si>
  <si>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</si>
  <si>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</si>
  <si>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</si>
  <si>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</si>
  <si>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</si>
  <si>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</si>
  <si>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</si>
  <si>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</si>
  <si>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</si>
  <si>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</si>
  <si>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</si>
  <si>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</si>
  <si>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</si>
  <si>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</si>
  <si>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</si>
  <si>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</si>
  <si>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</si>
  <si>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</si>
  <si>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</si>
  <si>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</si>
  <si>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</si>
  <si>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</si>
  <si>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</si>
  <si>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</si>
  <si>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</si>
  <si>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</si>
  <si>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</si>
  <si>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</si>
  <si>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</si>
  <si>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</si>
  <si>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</si>
  <si>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</si>
  <si>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</si>
  <si>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</si>
  <si>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</si>
  <si>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</si>
  <si>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</si>
  <si>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</si>
  <si>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</si>
  <si>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</si>
  <si>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</si>
  <si>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</si>
  <si>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</si>
  <si>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</si>
  <si>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</si>
  <si>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</si>
  <si>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</si>
  <si>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</si>
  <si>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</si>
  <si>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</si>
  <si>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</si>
  <si>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</si>
  <si>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</si>
  <si>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</si>
  <si>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</si>
  <si>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</si>
  <si>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</si>
  <si>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</si>
  <si>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</si>
  <si>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</si>
  <si>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</si>
  <si>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</si>
  <si>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</si>
  <si>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</si>
  <si>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</si>
  <si>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</si>
  <si>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</si>
  <si>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</si>
  <si>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</si>
  <si>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</si>
  <si>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</si>
  <si>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</si>
  <si>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</si>
  <si>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</si>
  <si>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</si>
  <si>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</si>
  <si>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</si>
  <si>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</si>
  <si>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</si>
  <si>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</si>
  <si>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</si>
  <si>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</si>
  <si>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</si>
  <si>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</si>
  <si>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</si>
  <si>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</si>
  <si>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</si>
  <si>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</si>
  <si>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</si>
  <si>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</si>
  <si>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</si>
  <si>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</si>
  <si>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</si>
  <si>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</si>
  <si>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</si>
  <si>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</si>
  <si>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</si>
  <si>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</si>
  <si>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</si>
  <si>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</si>
  <si>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</si>
  <si>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</si>
  <si>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</si>
  <si>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</si>
  <si>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</si>
  <si>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</si>
  <si>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</si>
  <si>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</si>
  <si>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</si>
  <si>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</si>
  <si>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</si>
  <si>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</si>
  <si>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</si>
  <si>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</si>
  <si>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</si>
  <si>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</si>
  <si>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</si>
  <si>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</si>
  <si>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</si>
  <si>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</si>
  <si>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</si>
  <si>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</si>
  <si>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</si>
  <si>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</si>
  <si>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</si>
  <si>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</si>
  <si>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</si>
  <si>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</si>
  <si>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</si>
  <si>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</si>
  <si>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</si>
  <si>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</si>
  <si>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</si>
  <si>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</si>
  <si>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</si>
  <si>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</si>
  <si>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</si>
  <si>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</si>
  <si>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</si>
  <si>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</si>
  <si>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</si>
  <si>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</si>
  <si>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</si>
  <si>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</si>
  <si>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</si>
  <si>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</si>
  <si>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</si>
  <si>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</si>
  <si>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</si>
  <si>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</si>
  <si>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</si>
  <si>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</si>
  <si>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</si>
  <si>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</si>
  <si>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</si>
  <si>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</si>
  <si>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</si>
  <si>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</si>
  <si>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</si>
  <si>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</si>
  <si>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</si>
  <si>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</si>
  <si>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</si>
  <si>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</si>
  <si>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</si>
  <si>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</si>
  <si>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</si>
  <si>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</si>
  <si>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</si>
  <si>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</si>
  <si>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</si>
  <si>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</si>
  <si>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</si>
  <si>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</si>
  <si>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</si>
  <si>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</si>
  <si>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</si>
  <si>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</si>
  <si>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</si>
  <si>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</si>
  <si>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</si>
  <si>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</si>
  <si>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</si>
  <si>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</si>
  <si>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</si>
  <si>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</si>
  <si>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</si>
  <si>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</si>
  <si>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</si>
  <si>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</si>
  <si>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</si>
  <si>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</si>
  <si>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</si>
  <si>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</si>
  <si>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</si>
  <si>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</si>
  <si>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</si>
  <si>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</si>
  <si>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</si>
  <si>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</si>
  <si>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</si>
  <si>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</si>
  <si>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</si>
  <si>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</si>
  <si>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</si>
  <si>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</si>
  <si>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</si>
  <si>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</si>
  <si>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</si>
  <si>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</si>
  <si>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</si>
  <si>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</si>
  <si>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</si>
  <si>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</si>
  <si>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</si>
  <si>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</si>
  <si>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</si>
  <si>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</si>
  <si>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</si>
  <si>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</si>
  <si>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</si>
  <si>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</si>
  <si>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</si>
  <si>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</si>
  <si>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</si>
  <si>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</si>
  <si>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</si>
  <si>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</si>
  <si>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</si>
  <si>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</si>
  <si>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</si>
  <si>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</si>
  <si>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</si>
  <si>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</si>
  <si>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</si>
  <si>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</si>
  <si>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</si>
  <si>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</si>
  <si>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</si>
  <si>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</si>
  <si>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</si>
  <si>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</si>
  <si>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</si>
  <si>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</si>
  <si>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</si>
  <si>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</si>
  <si>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</si>
  <si>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</si>
  <si>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</si>
  <si>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</si>
  <si>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</si>
  <si>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</si>
  <si>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</si>
  <si>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</si>
  <si>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</si>
  <si>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</si>
  <si>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</si>
  <si>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</si>
  <si>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</si>
  <si>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</si>
  <si>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</si>
  <si>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</si>
  <si>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</si>
  <si>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</si>
  <si>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</si>
  <si>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</si>
  <si>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</si>
  <si>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</si>
  <si>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</si>
  <si>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</si>
  <si>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</si>
  <si>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</si>
  <si>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</si>
  <si>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</si>
  <si>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</si>
  <si>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</si>
  <si>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</si>
  <si>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</si>
  <si>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</si>
  <si>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</si>
  <si>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</si>
  <si>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</si>
  <si>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</si>
  <si>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</si>
  <si>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</si>
  <si>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</si>
  <si>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</si>
  <si>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</si>
  <si>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</si>
  <si>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</si>
  <si>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</si>
  <si>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</si>
  <si>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</si>
  <si>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</si>
  <si>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</si>
  <si>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</si>
  <si>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</si>
  <si>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</si>
  <si>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</si>
  <si>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</si>
  <si>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</si>
  <si>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</si>
  <si>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</si>
  <si>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</si>
  <si>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</si>
  <si>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</si>
  <si>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</si>
  <si>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</si>
  <si>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</si>
  <si>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</si>
  <si>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</si>
  <si>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</si>
  <si>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</si>
  <si>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</si>
  <si>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</si>
  <si>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</si>
  <si>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</si>
  <si>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</si>
  <si>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</si>
  <si>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</si>
  <si>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</si>
  <si>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</si>
  <si>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</si>
  <si>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</si>
  <si>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</si>
  <si>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</si>
  <si>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</si>
  <si>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</si>
  <si>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</si>
  <si>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</si>
  <si>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</si>
  <si>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</si>
  <si>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</si>
  <si>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</si>
  <si>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</si>
  <si>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</si>
  <si>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</si>
  <si>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</si>
  <si>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</si>
  <si>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</si>
  <si>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</si>
  <si>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</si>
  <si>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</si>
  <si>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</si>
  <si>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</si>
  <si>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</si>
  <si>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</si>
  <si>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</si>
  <si>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</si>
  <si>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</si>
  <si>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</si>
  <si>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</si>
  <si>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</si>
  <si>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</si>
  <si>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</si>
  <si>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</si>
  <si>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</si>
  <si>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</si>
  <si>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</si>
  <si>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</si>
  <si>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</si>
  <si>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</si>
  <si>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</si>
  <si>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</si>
  <si>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</si>
  <si>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</si>
  <si>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</si>
  <si>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</si>
  <si>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</si>
  <si>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</si>
  <si>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</si>
  <si>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</si>
  <si>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</si>
  <si>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</si>
  <si>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</si>
  <si>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</si>
  <si>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</si>
  <si>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</si>
  <si>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</si>
  <si>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</si>
  <si>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</si>
  <si>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</si>
  <si>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</si>
  <si>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</si>
  <si>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</si>
  <si>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</si>
  <si>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</si>
  <si>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</si>
  <si>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</si>
  <si>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</si>
  <si>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</si>
  <si>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</si>
  <si>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</si>
  <si>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</si>
  <si>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</si>
  <si>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</si>
  <si>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</si>
  <si>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</si>
  <si>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</si>
  <si>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</si>
  <si>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</si>
  <si>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</si>
  <si>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</si>
  <si>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</si>
  <si>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</si>
  <si>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</si>
  <si>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</si>
  <si>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</si>
  <si>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</si>
  <si>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</si>
  <si>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</si>
  <si>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</si>
  <si>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</si>
  <si>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</si>
  <si>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</si>
  <si>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</si>
  <si>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</si>
  <si>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</si>
  <si>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</si>
  <si>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</si>
  <si>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</si>
  <si>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</si>
  <si>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</si>
  <si>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</si>
  <si>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</si>
  <si>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</si>
  <si>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</si>
  <si>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</si>
  <si>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</si>
  <si>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</si>
  <si>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</si>
  <si>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</si>
  <si>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</si>
  <si>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</si>
  <si>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</si>
  <si>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</si>
  <si>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</si>
  <si>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</si>
  <si>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</si>
  <si>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</si>
  <si>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</si>
  <si>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</si>
  <si>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</si>
  <si>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</si>
  <si>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</si>
  <si>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</si>
  <si>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</si>
  <si>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</si>
  <si>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</si>
  <si>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</si>
  <si>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</si>
  <si>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</si>
  <si>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</si>
  <si>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</si>
  <si>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</si>
  <si>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</si>
  <si>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</si>
  <si>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</si>
  <si>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</si>
  <si>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</si>
  <si>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</si>
  <si>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</si>
  <si>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</si>
  <si>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</si>
  <si>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</si>
  <si>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</si>
  <si>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</si>
  <si>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</si>
  <si>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</si>
  <si>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</si>
  <si>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</si>
  <si>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</si>
  <si>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</si>
  <si>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</si>
  <si>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</si>
  <si>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</si>
  <si>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</si>
  <si>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</si>
  <si>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</si>
  <si>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</si>
  <si>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</si>
  <si>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</si>
  <si>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</si>
  <si>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</si>
  <si>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</si>
  <si>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</si>
  <si>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</si>
  <si>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</si>
  <si>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</si>
  <si>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</si>
  <si>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</si>
  <si>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</si>
  <si>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</si>
  <si>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</si>
  <si>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</si>
  <si>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</si>
  <si>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</si>
  <si>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</si>
  <si>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</si>
  <si>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</si>
  <si>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</si>
  <si>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</si>
  <si>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</si>
  <si>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</si>
  <si>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</si>
  <si>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</si>
  <si>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</si>
  <si>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</si>
  <si>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</si>
  <si>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</si>
  <si>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</si>
  <si>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</si>
  <si>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</si>
  <si>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</si>
  <si>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</si>
  <si>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</si>
  <si>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</si>
  <si>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</si>
  <si>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</si>
  <si>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</si>
  <si>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</si>
  <si>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</si>
  <si>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</si>
  <si>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</si>
  <si>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</si>
  <si>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</si>
  <si>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</si>
  <si>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</si>
  <si>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</si>
  <si>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</si>
  <si>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</si>
  <si>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</si>
  <si>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</si>
  <si>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</si>
  <si>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</si>
  <si>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</si>
  <si>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</si>
  <si>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</si>
  <si>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</si>
  <si>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</si>
  <si>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</si>
  <si>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</si>
  <si>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</si>
  <si>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</si>
  <si>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</si>
  <si>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</si>
  <si>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</si>
  <si>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</si>
  <si>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</si>
  <si>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</si>
  <si>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</si>
  <si>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</si>
  <si>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</si>
  <si>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</si>
  <si>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</si>
  <si>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</si>
  <si>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</si>
  <si>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</si>
  <si>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</si>
  <si>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</si>
  <si>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</si>
  <si>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</si>
  <si>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</si>
  <si>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</si>
  <si>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</si>
  <si>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</si>
  <si>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</si>
  <si>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</si>
  <si>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</si>
  <si>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</si>
  <si>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</si>
  <si>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</si>
  <si>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</si>
  <si>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</si>
  <si>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</si>
  <si>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</si>
  <si>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</si>
  <si>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</si>
  <si>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</si>
  <si>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</si>
  <si>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</si>
  <si>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</si>
  <si>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</si>
  <si>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</si>
  <si>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</si>
  <si>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</si>
  <si>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</si>
  <si>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</si>
  <si>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</si>
  <si>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</si>
  <si>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</si>
  <si>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</si>
  <si>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</si>
  <si>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</si>
  <si>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</si>
  <si>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</si>
  <si>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</si>
  <si>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</si>
  <si>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</si>
  <si>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</si>
  <si>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</si>
  <si>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</si>
  <si>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</si>
  <si>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</si>
  <si>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</si>
  <si>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</si>
  <si>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</si>
  <si>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</si>
  <si>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</si>
  <si>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</si>
  <si>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</si>
  <si>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</si>
  <si>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</si>
  <si>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</si>
  <si>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</si>
  <si>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</si>
  <si>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</si>
  <si>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</si>
  <si>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</si>
  <si>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</si>
  <si>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</si>
  <si>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</si>
  <si>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</si>
  <si>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</si>
  <si>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</si>
  <si>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</si>
  <si>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</si>
  <si>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</si>
  <si>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</si>
  <si>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</si>
  <si>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</si>
  <si>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</si>
  <si>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</si>
  <si>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</si>
  <si>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</si>
  <si>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</si>
  <si>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</si>
  <si>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</si>
  <si>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</si>
  <si>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</si>
  <si>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</si>
  <si>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</si>
  <si>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</si>
  <si>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</si>
  <si>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</si>
  <si>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</si>
  <si>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</si>
  <si>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</si>
  <si>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</si>
  <si>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</si>
  <si>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</si>
  <si>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</si>
  <si>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</si>
  <si>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</si>
  <si>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</si>
  <si>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</si>
  <si>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</si>
  <si>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</si>
  <si>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</si>
  <si>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</si>
  <si>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</si>
  <si>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</si>
  <si>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</si>
  <si>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</si>
  <si>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</si>
  <si>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</si>
  <si>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</si>
  <si>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</si>
  <si>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</si>
  <si>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</si>
  <si>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</si>
  <si>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</si>
  <si>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</si>
  <si>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</si>
  <si>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</si>
  <si>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</si>
  <si>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</si>
  <si>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</si>
  <si>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</si>
  <si>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</si>
  <si>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</si>
  <si>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</si>
  <si>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</si>
  <si>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</si>
  <si>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</si>
  <si>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</si>
  <si>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</si>
  <si>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</si>
  <si>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</si>
  <si>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</si>
  <si>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</si>
  <si>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</si>
  <si>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</si>
  <si>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</si>
  <si>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</si>
  <si>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</si>
  <si>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</si>
  <si>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</si>
  <si>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</si>
  <si>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</si>
  <si>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</si>
  <si>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</si>
  <si>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</si>
  <si>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</si>
  <si>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</si>
  <si>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</si>
  <si>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</si>
  <si>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</si>
  <si>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</si>
  <si>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</si>
  <si>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</si>
  <si>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</si>
  <si>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</si>
  <si>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</si>
  <si>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</si>
  <si>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</si>
  <si>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</si>
  <si>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</si>
  <si>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</si>
  <si>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</si>
  <si>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</si>
  <si>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</si>
  <si>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</si>
  <si>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</si>
  <si>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</si>
  <si>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</si>
  <si>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</si>
  <si>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</si>
  <si>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</si>
  <si>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</si>
  <si>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</si>
  <si>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</si>
  <si>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</si>
  <si>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</si>
  <si>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</si>
  <si>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</si>
  <si>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</si>
  <si>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</si>
  <si>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</si>
  <si>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</si>
  <si>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</si>
  <si>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</si>
  <si>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</si>
  <si>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</si>
  <si>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</si>
  <si>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</si>
  <si>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</si>
  <si>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</si>
  <si>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</si>
  <si>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</si>
  <si>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</si>
  <si>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</si>
  <si>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</si>
  <si>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</si>
  <si>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</si>
  <si>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</si>
  <si>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</si>
  <si>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</si>
  <si>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</si>
  <si>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</si>
  <si>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</si>
  <si>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</si>
  <si>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</si>
  <si>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</si>
  <si>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</si>
  <si>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</si>
  <si>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</si>
  <si>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</si>
  <si>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</si>
  <si>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</si>
  <si>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</si>
  <si>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</si>
  <si>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</si>
  <si>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</si>
  <si>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</si>
  <si>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</si>
  <si>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</si>
  <si>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</si>
  <si>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</si>
  <si>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</si>
  <si>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</si>
  <si>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</si>
  <si>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</si>
  <si>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</si>
  <si>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</si>
  <si>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</si>
  <si>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</si>
  <si>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</si>
  <si>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</si>
  <si>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</si>
  <si>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</si>
  <si>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</si>
  <si>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</si>
  <si>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</si>
  <si>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</si>
  <si>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</si>
  <si>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</si>
  <si>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</si>
  <si>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</si>
  <si>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</si>
  <si>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</si>
  <si>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</si>
  <si>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</si>
  <si>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</si>
  <si>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</si>
  <si>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</si>
  <si>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</si>
  <si>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</si>
  <si>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</si>
  <si>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</si>
  <si>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</si>
  <si>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</si>
  <si>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</si>
  <si>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</si>
  <si>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</si>
  <si>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</si>
  <si>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</si>
  <si>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</si>
  <si>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</si>
  <si>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</si>
  <si>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</si>
  <si>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</si>
  <si>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</si>
  <si>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</si>
  <si>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</si>
  <si>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</si>
  <si>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</si>
  <si>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</si>
  <si>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</si>
  <si>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</si>
  <si>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</si>
  <si>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</si>
  <si>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</si>
  <si>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</si>
  <si>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</si>
  <si>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</si>
  <si>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</si>
  <si>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</si>
  <si>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</si>
  <si>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</si>
  <si>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</si>
  <si>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</si>
  <si>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</si>
  <si>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</si>
  <si>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</si>
  <si>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</si>
  <si>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</si>
  <si>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</si>
  <si>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</si>
  <si>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</si>
  <si>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</si>
  <si>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</si>
  <si>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</si>
  <si>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</si>
  <si>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</si>
  <si>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</si>
  <si>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</si>
  <si>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</si>
  <si>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</si>
  <si>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</si>
  <si>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</si>
  <si>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</si>
  <si>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</si>
  <si>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</si>
  <si>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</si>
  <si>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</si>
  <si>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</si>
  <si>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</si>
  <si>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</si>
  <si>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</si>
  <si>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</si>
  <si>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</si>
  <si>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</si>
  <si>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</si>
  <si>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</si>
  <si>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</si>
  <si>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</si>
  <si>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</si>
  <si>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</si>
  <si>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</si>
  <si>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</si>
  <si>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</si>
  <si>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</si>
  <si>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</si>
  <si>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</si>
  <si>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</si>
  <si>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</si>
  <si>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</si>
  <si>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</si>
  <si>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</si>
  <si>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</si>
  <si>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</si>
  <si>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</si>
  <si>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</si>
  <si>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</si>
  <si>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</si>
  <si>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</si>
  <si>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</si>
  <si>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</si>
  <si>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</si>
  <si>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</si>
  <si>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</si>
  <si>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</si>
  <si>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</si>
  <si>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</si>
  <si>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</si>
  <si>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</si>
  <si>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</si>
  <si>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</si>
  <si>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</si>
  <si>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</si>
  <si>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</si>
  <si>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</si>
  <si>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</si>
  <si>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</si>
  <si>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</si>
  <si>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</si>
  <si>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</si>
  <si>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</si>
  <si>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</si>
  <si>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</si>
  <si>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</si>
  <si>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</si>
  <si>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</si>
  <si>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</si>
  <si>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</si>
  <si>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</si>
  <si>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</si>
  <si>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</si>
  <si>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</si>
  <si>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</si>
  <si>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</si>
  <si>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</si>
  <si>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</si>
  <si>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</si>
  <si>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</si>
  <si>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</si>
  <si>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</si>
  <si>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</si>
  <si>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</si>
  <si>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</si>
  <si>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</si>
  <si>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</si>
  <si>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</si>
  <si>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</si>
  <si>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</si>
  <si>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</si>
  <si>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</si>
  <si>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</si>
  <si>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</si>
  <si>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</si>
  <si>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</si>
  <si>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</si>
  <si>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</si>
  <si>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</si>
  <si>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</si>
  <si>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</si>
  <si>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</si>
  <si>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</si>
  <si>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</si>
  <si>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</si>
  <si>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</si>
  <si>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</si>
  <si>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</si>
  <si>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</si>
  <si>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</si>
  <si>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</si>
  <si>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</si>
  <si>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</si>
  <si>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</si>
  <si>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</si>
  <si>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</si>
  <si>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</si>
  <si>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</si>
  <si>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</si>
  <si>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</si>
  <si>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</si>
  <si>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</si>
  <si>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</si>
  <si>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</si>
  <si>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</si>
  <si>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</si>
  <si>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</si>
  <si>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</si>
  <si>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</si>
  <si>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</si>
  <si>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</si>
  <si>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</si>
  <si>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</si>
  <si>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</si>
  <si>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</si>
  <si>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</si>
  <si>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</si>
  <si>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</si>
  <si>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</si>
  <si>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</si>
  <si>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</si>
  <si>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</si>
  <si>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</si>
  <si>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</si>
  <si>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</si>
  <si>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</si>
  <si>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</si>
  <si>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</si>
  <si>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</si>
  <si>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</si>
  <si>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</si>
  <si>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</si>
  <si>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</si>
  <si>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</si>
  <si>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</si>
  <si>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</si>
  <si>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</si>
  <si>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</si>
  <si>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</si>
  <si>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</si>
  <si>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</si>
  <si>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</si>
  <si>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</si>
  <si>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</si>
  <si>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</si>
  <si>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</si>
  <si>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</si>
  <si>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</si>
  <si>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</si>
  <si>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</si>
  <si>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</si>
  <si>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</si>
  <si>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</si>
  <si>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</si>
  <si>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</si>
  <si>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</si>
  <si>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</si>
  <si>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</si>
  <si>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</si>
  <si>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</si>
  <si>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</si>
  <si>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</si>
  <si>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</si>
  <si>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</si>
  <si>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</si>
  <si>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</si>
  <si>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</si>
  <si>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</si>
  <si>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</si>
  <si>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</si>
  <si>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</si>
  <si>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</si>
  <si>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</si>
  <si>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</si>
  <si>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</si>
  <si>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</si>
  <si>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</si>
  <si>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</si>
  <si>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</si>
  <si>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</si>
  <si>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</si>
  <si>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</si>
  <si>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</si>
  <si>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</si>
  <si>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</si>
  <si>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</si>
  <si>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</si>
  <si>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</si>
  <si>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</si>
  <si>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</si>
  <si>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</si>
  <si>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</si>
  <si>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</si>
  <si>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</si>
  <si>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</si>
  <si>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</si>
  <si>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</si>
  <si>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</si>
  <si>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</si>
  <si>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</si>
  <si>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</si>
  <si>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</si>
  <si>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</si>
  <si>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</si>
  <si>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</si>
  <si>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</si>
  <si>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</si>
  <si>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</si>
  <si>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</si>
  <si>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</si>
  <si>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</si>
  <si>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</si>
  <si>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</si>
  <si>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</si>
  <si>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</si>
  <si>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</si>
  <si>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</si>
  <si>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</si>
  <si>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</si>
  <si>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</si>
  <si>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</si>
  <si>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</si>
  <si>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</si>
  <si>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</si>
  <si>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</si>
  <si>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</si>
  <si>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</si>
  <si>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</si>
  <si>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</si>
  <si>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</si>
  <si>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</si>
  <si>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</si>
  <si>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</si>
  <si>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</si>
  <si>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</si>
  <si>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</si>
  <si>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</si>
  <si>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</si>
  <si>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</si>
  <si>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</si>
  <si>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</si>
  <si>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</si>
  <si>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</si>
  <si>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</si>
  <si>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</si>
  <si>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</si>
  <si>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</si>
  <si>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</si>
  <si>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</si>
  <si>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</si>
  <si>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</si>
  <si>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</si>
  <si>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</si>
  <si>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</si>
  <si>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</si>
  <si>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</si>
  <si>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</si>
  <si>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</si>
  <si>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</si>
  <si>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</si>
  <si>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</si>
  <si>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</si>
  <si>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</si>
  <si>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</si>
  <si>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</si>
  <si>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</si>
  <si>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</si>
  <si>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</si>
  <si>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</si>
  <si>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</si>
  <si>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</si>
  <si>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</si>
  <si>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</si>
  <si>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</si>
  <si>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</si>
  <si>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</si>
  <si>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</si>
  <si>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</si>
  <si>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</si>
  <si>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</si>
  <si>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</si>
  <si>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</si>
  <si>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</si>
  <si>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</si>
  <si>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</si>
  <si>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</si>
  <si>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</si>
  <si>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</si>
  <si>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</si>
  <si>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</si>
  <si>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</si>
  <si>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</si>
  <si>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</si>
  <si>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</si>
  <si>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</si>
  <si>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</si>
  <si>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</si>
  <si>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</si>
  <si>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</si>
  <si>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</si>
  <si>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</si>
  <si>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</si>
  <si>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</si>
  <si>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</si>
  <si>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</si>
  <si>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</si>
  <si>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</si>
  <si>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</si>
  <si>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</si>
  <si>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</si>
  <si>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</si>
  <si>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</si>
  <si>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</si>
  <si>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</si>
  <si>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</si>
  <si>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</si>
  <si>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</si>
  <si>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</si>
  <si>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</si>
  <si>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</si>
  <si>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</si>
  <si>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</si>
  <si>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</si>
  <si>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</si>
  <si>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</si>
  <si>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</si>
  <si>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</si>
  <si>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</si>
  <si>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</si>
  <si>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</si>
  <si>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</si>
  <si>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</si>
  <si>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</si>
  <si>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</si>
  <si>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</si>
  <si>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</si>
  <si>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</si>
  <si>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</si>
  <si>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</si>
  <si>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</si>
  <si>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</si>
  <si>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</si>
  <si>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</si>
  <si>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</si>
  <si>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</si>
  <si>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</si>
  <si>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</si>
  <si>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</si>
  <si>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</si>
  <si>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</si>
  <si>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</si>
  <si>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</si>
  <si>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</si>
  <si>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</si>
  <si>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</si>
  <si>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</si>
  <si>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</si>
  <si>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</si>
  <si>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</si>
  <si>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</si>
  <si>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</si>
  <si>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</si>
  <si>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</si>
  <si>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</si>
  <si>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</si>
  <si>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</si>
  <si>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</si>
  <si>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</si>
  <si>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</si>
  <si>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</si>
  <si>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</si>
  <si>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</si>
  <si>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</si>
  <si>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</si>
  <si>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</si>
  <si>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</si>
  <si>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</si>
  <si>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</si>
  <si>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</si>
  <si>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</si>
  <si>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</si>
  <si>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</si>
  <si>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</si>
  <si>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</si>
  <si>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</si>
  <si>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</si>
  <si>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</si>
  <si>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</si>
  <si>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</si>
  <si>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</si>
  <si>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</si>
  <si>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</si>
  <si>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</si>
  <si>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</si>
  <si>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</si>
  <si>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</si>
  <si>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</si>
  <si>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</si>
  <si>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</si>
  <si>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</si>
  <si>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</si>
  <si>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</si>
  <si>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</si>
  <si>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</si>
  <si>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</si>
  <si>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</si>
  <si>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</si>
  <si>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</si>
  <si>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</si>
  <si>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</si>
  <si>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</si>
  <si>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</si>
  <si>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</si>
  <si>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</si>
  <si>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</si>
  <si>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</si>
  <si>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</si>
  <si>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</si>
  <si>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</si>
  <si>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</si>
  <si>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</si>
  <si>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</si>
  <si>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</si>
  <si>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</si>
  <si>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</si>
  <si>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</si>
  <si>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</si>
  <si>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</si>
  <si>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</si>
  <si>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</si>
  <si>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</si>
  <si>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</si>
  <si>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</si>
  <si>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</si>
  <si>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</si>
  <si>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</si>
  <si>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</si>
  <si>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</si>
  <si>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</si>
  <si>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</si>
  <si>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</si>
  <si>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</si>
  <si>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</si>
  <si>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</si>
  <si>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</si>
  <si>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</si>
  <si>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</si>
  <si>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</si>
  <si>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</si>
  <si>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</si>
  <si>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</si>
  <si>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</si>
  <si>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</si>
  <si>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</si>
  <si>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</si>
  <si>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</si>
  <si>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</si>
  <si>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</si>
  <si>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</si>
  <si>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</si>
  <si>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</si>
  <si>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</si>
  <si>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</si>
  <si>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</si>
  <si>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</si>
  <si>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</si>
  <si>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</si>
  <si>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</si>
  <si>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</si>
  <si>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</si>
  <si>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</si>
  <si>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</si>
  <si>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</si>
  <si>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</si>
  <si>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</si>
  <si>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</si>
  <si>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</si>
  <si>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</si>
  <si>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</si>
  <si>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</si>
  <si>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</si>
  <si>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</si>
  <si>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</si>
  <si>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</si>
  <si>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</si>
  <si>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</si>
  <si>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</si>
  <si>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</si>
  <si>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</si>
  <si>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</si>
  <si>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</si>
  <si>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</si>
  <si>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</si>
  <si>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</si>
  <si>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</si>
  <si>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</si>
  <si>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</si>
  <si>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</si>
  <si>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</si>
  <si>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</si>
  <si>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</si>
  <si>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</si>
  <si>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</si>
  <si>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</si>
  <si>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</si>
  <si>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</si>
  <si>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</si>
  <si>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</si>
  <si>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</si>
  <si>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</si>
  <si>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</si>
  <si>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</si>
  <si>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</si>
  <si>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</si>
  <si>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</si>
  <si>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</si>
  <si>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</si>
  <si>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</si>
  <si>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</si>
  <si>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</si>
  <si>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</si>
  <si>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</si>
  <si>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</si>
  <si>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</si>
  <si>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</si>
  <si>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</si>
  <si>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</si>
  <si>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</si>
  <si>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</si>
  <si>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</si>
  <si>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</si>
  <si>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</si>
  <si>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</si>
  <si>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</si>
  <si>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</si>
  <si>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</si>
  <si>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</si>
  <si>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</si>
  <si>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</si>
  <si>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</si>
  <si>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</si>
  <si>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</si>
  <si>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</si>
  <si>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</si>
  <si>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</si>
  <si>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</si>
  <si>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</si>
  <si>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</si>
  <si>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</si>
  <si>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</si>
  <si>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</si>
  <si>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</si>
  <si>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</si>
  <si>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</si>
  <si>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</si>
  <si>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</si>
  <si>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</si>
  <si>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</si>
  <si>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</si>
  <si>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</si>
  <si>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</si>
  <si>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</si>
  <si>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</si>
  <si>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</si>
  <si>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</si>
  <si>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</si>
  <si>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</si>
  <si>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</si>
  <si>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</si>
  <si>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</si>
  <si>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</si>
  <si>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</si>
  <si>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</si>
  <si>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</si>
  <si>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</si>
  <si>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</si>
  <si>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</si>
  <si>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</si>
  <si>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</si>
  <si>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</si>
  <si>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</si>
  <si>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</si>
  <si>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</si>
  <si>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</si>
  <si>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</si>
  <si>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</si>
  <si>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</si>
  <si>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</si>
  <si>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</si>
  <si>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</si>
  <si>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</si>
  <si>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</si>
  <si>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</si>
  <si>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</si>
  <si>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</si>
  <si>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</si>
  <si>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</si>
  <si>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</si>
  <si>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</si>
  <si>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</si>
  <si>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</si>
  <si>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</si>
  <si>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</si>
  <si>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</si>
  <si>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</si>
  <si>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</si>
  <si>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</si>
  <si>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</si>
  <si>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</si>
  <si>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</si>
  <si>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</si>
  <si>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</si>
  <si>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</si>
  <si>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</si>
  <si>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</si>
  <si>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</si>
  <si>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</si>
  <si>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</si>
  <si>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</si>
  <si>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</si>
  <si>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</si>
  <si>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</si>
  <si>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</si>
  <si>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</si>
  <si>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</si>
  <si>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</si>
  <si>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</si>
  <si>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</si>
  <si>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</si>
  <si>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</si>
  <si>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</si>
  <si>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</si>
  <si>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</si>
  <si>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</si>
  <si>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</si>
  <si>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</si>
  <si>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</si>
  <si>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</si>
  <si>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</si>
  <si>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</si>
  <si>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</si>
  <si>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</si>
  <si>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</si>
  <si>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</si>
  <si>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</si>
  <si>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</si>
  <si>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</si>
  <si>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</si>
  <si>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</si>
  <si>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</si>
  <si>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</si>
  <si>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</si>
  <si>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</si>
  <si>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</si>
  <si>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</si>
  <si>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</si>
  <si>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</si>
  <si>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</si>
  <si>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</si>
  <si>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</si>
  <si>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</si>
  <si>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</si>
  <si>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</si>
  <si>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</si>
  <si>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</si>
  <si>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</si>
  <si>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</si>
  <si>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</si>
  <si>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</si>
  <si>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</si>
  <si>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</si>
  <si>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</si>
  <si>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</si>
  <si>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</si>
  <si>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</si>
  <si>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</si>
  <si>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</si>
  <si>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</si>
  <si>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</si>
  <si>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</si>
  <si>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</si>
  <si>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</si>
  <si>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</si>
  <si>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</si>
  <si>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</si>
  <si>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</si>
  <si>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</si>
  <si>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</si>
  <si>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</si>
  <si>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</si>
  <si>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</si>
  <si>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</si>
  <si>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</si>
  <si>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</si>
  <si>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</si>
  <si>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</si>
  <si>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</si>
  <si>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</si>
  <si>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</si>
  <si>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</si>
  <si>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</si>
  <si>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</si>
  <si>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</si>
  <si>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</si>
  <si>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</si>
  <si>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</si>
  <si>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</si>
  <si>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</si>
  <si>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</si>
  <si>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</si>
  <si>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</si>
  <si>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</si>
  <si>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</si>
  <si>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</si>
  <si>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</si>
  <si>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</si>
  <si>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</si>
  <si>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</si>
  <si>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</si>
  <si>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</si>
  <si>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</si>
  <si>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</si>
  <si>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</si>
  <si>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</si>
  <si>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</si>
  <si>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</si>
  <si>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</si>
  <si>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</si>
  <si>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</si>
  <si>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</si>
  <si>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</si>
  <si>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</si>
  <si>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</si>
  <si>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</si>
  <si>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</si>
  <si>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</si>
  <si>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</si>
  <si>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</si>
  <si>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</si>
  <si>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</si>
  <si>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</si>
  <si>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</si>
  <si>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</si>
  <si>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</si>
  <si>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</si>
  <si>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</si>
  <si>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</si>
  <si>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</si>
  <si>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</si>
  <si>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</si>
  <si>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</si>
  <si>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</si>
  <si>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</si>
  <si>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</si>
  <si>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</si>
  <si>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</si>
  <si>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</si>
  <si>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</si>
  <si>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</si>
  <si>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</si>
  <si>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</si>
  <si>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</si>
  <si>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</si>
  <si>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</si>
  <si>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</si>
  <si>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</si>
  <si>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</si>
  <si>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</si>
  <si>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</si>
  <si>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</si>
  <si>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</si>
  <si>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</si>
  <si>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</si>
  <si>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</si>
  <si>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</si>
  <si>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</si>
  <si>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</si>
  <si>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</si>
  <si>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</si>
  <si>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</si>
  <si>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</si>
  <si>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</si>
  <si>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</si>
  <si>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</si>
  <si>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</si>
  <si>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</si>
  <si>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</si>
  <si>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</si>
  <si>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</si>
  <si>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</si>
  <si>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</si>
  <si>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</si>
  <si>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</si>
  <si>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</si>
  <si>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</si>
  <si>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</si>
  <si>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</si>
  <si>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</si>
  <si>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</si>
  <si>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</si>
  <si>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</si>
  <si>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</si>
  <si>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</si>
  <si>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</si>
  <si>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</si>
  <si>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</si>
  <si>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</si>
  <si>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</si>
  <si>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</si>
  <si>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</si>
  <si>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</si>
  <si>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</si>
  <si>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</si>
  <si>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</si>
  <si>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</si>
  <si>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</si>
  <si>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</si>
  <si>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</si>
  <si>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</si>
  <si>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</si>
  <si>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</si>
  <si>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</si>
  <si>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</si>
  <si>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</si>
  <si>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</si>
  <si>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</si>
  <si>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</si>
  <si>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</si>
  <si>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</si>
  <si>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</si>
  <si>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</si>
  <si>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</si>
  <si>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</si>
  <si>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</si>
  <si>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</si>
  <si>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</si>
  <si>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</si>
  <si>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</si>
  <si>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</si>
  <si>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</si>
  <si>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</si>
  <si>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</si>
  <si>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</si>
  <si>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</si>
  <si>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</si>
  <si>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</si>
  <si>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</si>
  <si>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</si>
  <si>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</si>
  <si>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</si>
  <si>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</si>
  <si>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</si>
  <si>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</si>
  <si>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</si>
  <si>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</si>
  <si>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</si>
  <si>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</si>
  <si>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</si>
  <si>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</si>
  <si>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</si>
  <si>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</si>
  <si>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</si>
  <si>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</si>
  <si>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</si>
  <si>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</si>
  <si>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</si>
  <si>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</si>
  <si>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</si>
  <si>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</si>
  <si>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</si>
  <si>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</si>
  <si>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</si>
  <si>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</si>
  <si>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</si>
  <si>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</si>
  <si>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</si>
  <si>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</si>
  <si>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</si>
  <si>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</si>
  <si>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</si>
  <si>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</si>
  <si>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</si>
  <si>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</si>
  <si>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</si>
  <si>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</si>
  <si>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</si>
  <si>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</si>
  <si>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</si>
  <si>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</si>
  <si>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</si>
  <si>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</si>
  <si>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</si>
  <si>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</si>
  <si>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</si>
  <si>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</si>
  <si>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</si>
  <si>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</si>
  <si>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</si>
  <si>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</si>
  <si>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</si>
  <si>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</si>
  <si>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</si>
  <si>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</si>
  <si>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</si>
  <si>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</si>
  <si>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</si>
  <si>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</si>
  <si>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</si>
  <si>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</si>
  <si>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</si>
  <si>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</si>
  <si>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</si>
  <si>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</si>
  <si>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</si>
  <si>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</si>
  <si>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</si>
  <si>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</si>
  <si>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</si>
  <si>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</si>
  <si>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</si>
  <si>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</si>
  <si>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</si>
  <si>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</si>
  <si>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</si>
  <si>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</si>
  <si>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</si>
  <si>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</si>
  <si>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</si>
  <si>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</si>
  <si>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</si>
  <si>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</si>
  <si>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</si>
  <si>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</si>
  <si>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</si>
  <si>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</si>
  <si>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</si>
  <si>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</si>
  <si>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</si>
  <si>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</si>
  <si>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</si>
  <si>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</si>
  <si>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</si>
  <si>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</si>
  <si>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</si>
  <si>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</si>
  <si>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</si>
  <si>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</si>
  <si>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</si>
  <si>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</si>
  <si>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</si>
  <si>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</si>
  <si>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</si>
  <si>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</si>
  <si>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</si>
  <si>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</si>
  <si>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</si>
  <si>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</si>
  <si>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</si>
  <si>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</si>
  <si>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</si>
  <si>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</si>
  <si>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</si>
  <si>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</si>
  <si>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</si>
  <si>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</si>
  <si>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</si>
  <si>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</si>
  <si>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</si>
  <si>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</si>
  <si>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</si>
  <si>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</si>
  <si>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</si>
  <si>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</si>
  <si>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</si>
  <si>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</si>
  <si>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</si>
  <si>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</si>
  <si>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</si>
  <si>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</si>
  <si>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</si>
  <si>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</si>
  <si>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</si>
  <si>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</si>
  <si>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</si>
  <si>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</si>
  <si>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</si>
  <si>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</si>
  <si>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</si>
  <si>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</si>
  <si>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</si>
  <si>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</si>
  <si>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</si>
  <si>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</si>
  <si>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</si>
  <si>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</si>
  <si>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</si>
  <si>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</si>
  <si>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</si>
  <si>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</si>
  <si>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</si>
  <si>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</si>
  <si>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</si>
  <si>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</si>
  <si>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</si>
  <si>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</si>
  <si>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</si>
  <si>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</si>
  <si>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</si>
  <si>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</si>
  <si>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</si>
  <si>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</si>
  <si>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</si>
  <si>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</si>
  <si>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</si>
  <si>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</si>
  <si>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</si>
  <si>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</si>
  <si>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</si>
  <si>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</si>
  <si>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</si>
  <si>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</si>
  <si>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</si>
  <si>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</si>
  <si>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</si>
  <si>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</si>
  <si>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</si>
  <si>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</si>
  <si>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</si>
  <si>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</si>
  <si>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</si>
  <si>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</si>
  <si>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</si>
  <si>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</si>
  <si>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</si>
  <si>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</si>
  <si>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</si>
  <si>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</si>
  <si>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</si>
  <si>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</si>
  <si>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</si>
  <si>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</si>
  <si>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</si>
  <si>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</si>
  <si>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</si>
  <si>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</si>
  <si>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</si>
  <si>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</si>
  <si>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</si>
  <si>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</si>
  <si>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</si>
  <si>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</si>
  <si>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</si>
  <si>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</si>
  <si>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</si>
  <si>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</si>
  <si>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</si>
  <si>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</si>
  <si>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</si>
  <si>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</si>
  <si>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</si>
  <si>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</si>
  <si>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</si>
  <si>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</si>
  <si>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</si>
  <si>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</si>
  <si>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</si>
  <si>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</si>
  <si>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</si>
  <si>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</si>
  <si>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</si>
  <si>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</si>
  <si>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</si>
  <si>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</si>
  <si>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</si>
  <si>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</si>
  <si>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</si>
  <si>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</si>
  <si>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</si>
  <si>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</si>
  <si>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</si>
  <si>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</si>
  <si>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</si>
  <si>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</si>
  <si>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</si>
  <si>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</si>
  <si>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</si>
  <si>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</si>
  <si>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</si>
  <si>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</si>
  <si>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</si>
  <si>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</si>
  <si>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</si>
  <si>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</si>
  <si>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</si>
  <si>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</si>
  <si>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</si>
  <si>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</si>
  <si>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</si>
  <si>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</si>
  <si>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</si>
  <si>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</si>
  <si>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</si>
  <si>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</si>
  <si>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</si>
  <si>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</si>
  <si>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</si>
  <si>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</si>
  <si>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</si>
  <si>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</si>
  <si>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</si>
  <si>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</si>
  <si>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</si>
  <si>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</si>
  <si>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</si>
  <si>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</si>
  <si>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</si>
  <si>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</si>
  <si>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</si>
  <si>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</si>
  <si>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</si>
  <si>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</si>
  <si>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</si>
  <si>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</si>
  <si>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</si>
  <si>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</si>
  <si>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</si>
  <si>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</si>
  <si>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</si>
  <si>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</si>
  <si>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</si>
  <si>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</si>
  <si>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</si>
  <si>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</si>
  <si>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</si>
  <si>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</si>
  <si>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</si>
  <si>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</si>
  <si>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</si>
  <si>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</si>
  <si>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</si>
  <si>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</si>
  <si>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</si>
  <si>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</si>
  <si>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</si>
  <si>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</si>
  <si>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</si>
  <si>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</si>
  <si>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</si>
  <si>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</si>
  <si>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</si>
  <si>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</si>
  <si>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</si>
  <si>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</si>
  <si>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</si>
  <si>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</si>
  <si>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</si>
  <si>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</si>
  <si>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</si>
  <si>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</si>
  <si>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</si>
  <si>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</si>
  <si>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</si>
  <si>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</si>
  <si>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</si>
  <si>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</si>
  <si>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</si>
  <si>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</si>
  <si>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</si>
  <si>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</si>
  <si>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</si>
  <si>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</si>
  <si>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</si>
  <si>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</si>
  <si>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</si>
  <si>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</si>
  <si>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</si>
  <si>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</si>
  <si>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</si>
  <si>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</si>
  <si>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</si>
  <si>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</si>
  <si>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</si>
  <si>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</si>
  <si>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</si>
  <si>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</si>
  <si>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</si>
  <si>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</si>
  <si>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</si>
  <si>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</si>
  <si>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</si>
  <si>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</si>
  <si>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</si>
  <si>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</si>
  <si>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</si>
  <si>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</si>
  <si>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</si>
  <si>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</si>
  <si>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</si>
  <si>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</si>
  <si>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</si>
  <si>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</si>
  <si>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</si>
  <si>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</si>
  <si>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</si>
  <si>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</si>
  <si>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</si>
  <si>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</si>
  <si>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</si>
  <si>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</si>
  <si>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</si>
  <si>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</si>
  <si>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</si>
  <si>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</si>
  <si>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</si>
  <si>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</si>
  <si>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</si>
  <si>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</si>
  <si>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</si>
  <si>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</si>
  <si>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</si>
  <si>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</si>
  <si>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</si>
  <si>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</si>
  <si>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</si>
  <si>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</si>
  <si>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</si>
  <si>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</si>
  <si>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</si>
  <si>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</si>
  <si>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</si>
  <si>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</si>
  <si>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</si>
  <si>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</si>
  <si>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</si>
  <si>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</si>
  <si>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</si>
  <si>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</si>
  <si>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</si>
  <si>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</si>
  <si>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</si>
  <si>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</si>
  <si>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</si>
  <si>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</si>
  <si>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</si>
  <si>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</si>
  <si>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</si>
  <si>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</si>
  <si>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</si>
  <si>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</si>
  <si>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</si>
  <si>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</si>
  <si>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</si>
  <si>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</si>
  <si>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</si>
  <si>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</si>
  <si>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</si>
  <si>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</si>
  <si>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</si>
  <si>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</si>
  <si>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</si>
  <si>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</si>
  <si>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</si>
  <si>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</si>
  <si>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</si>
  <si>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</si>
  <si>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</si>
  <si>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</si>
  <si>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</si>
  <si>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</si>
  <si>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</si>
  <si>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</si>
  <si>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</si>
  <si>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</si>
  <si>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</si>
  <si>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</si>
  <si>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</si>
  <si>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</si>
  <si>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</si>
  <si>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</si>
  <si>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</si>
  <si>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</si>
  <si>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</si>
  <si>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</si>
  <si>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</si>
  <si>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</si>
  <si>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</si>
  <si>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</si>
  <si>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</si>
  <si>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</si>
  <si>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</si>
  <si>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</si>
  <si>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</si>
  <si>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</si>
  <si>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</si>
  <si>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</si>
  <si>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</si>
  <si>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</si>
  <si>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</si>
  <si>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</si>
  <si>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</si>
  <si>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</si>
  <si>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</si>
  <si>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</si>
  <si>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</si>
  <si>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</si>
  <si>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</si>
  <si>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</si>
  <si>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</si>
  <si>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</si>
  <si>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</si>
  <si>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</si>
  <si>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</si>
  <si>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</si>
  <si>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</si>
  <si>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</si>
  <si>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</si>
  <si>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</si>
  <si>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</si>
  <si>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</si>
  <si>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</si>
  <si>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</si>
  <si>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</si>
  <si>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</si>
  <si>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</si>
  <si>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</si>
  <si>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</si>
  <si>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</si>
  <si>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</si>
  <si>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</si>
  <si>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</si>
  <si>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</si>
  <si>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</si>
  <si>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</si>
  <si>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</si>
  <si>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</si>
  <si>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</si>
  <si>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</si>
  <si>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</si>
  <si>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</si>
  <si>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</si>
  <si>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</si>
  <si>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</si>
  <si>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</si>
  <si>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</si>
  <si>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</si>
  <si>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</si>
  <si>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</si>
  <si>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</si>
  <si>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</si>
  <si>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</si>
  <si>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</si>
  <si>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</si>
  <si>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</si>
  <si>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</si>
  <si>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</si>
  <si>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</si>
  <si>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</si>
  <si>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</si>
  <si>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</si>
  <si>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</si>
  <si>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</si>
  <si>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</si>
  <si>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</si>
  <si>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</si>
  <si>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</si>
  <si>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</si>
  <si>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</si>
  <si>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</si>
  <si>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</si>
  <si>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</si>
  <si>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</si>
  <si>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</si>
  <si>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</si>
  <si>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</si>
  <si>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</si>
  <si>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</si>
  <si>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</si>
  <si>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</si>
  <si>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</si>
  <si>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</si>
  <si>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</si>
  <si>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</si>
  <si>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</si>
  <si>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</si>
  <si>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</si>
  <si>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</si>
  <si>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</si>
  <si>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</si>
  <si>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</si>
  <si>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</si>
  <si>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</si>
  <si>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</si>
  <si>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</si>
  <si>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</si>
  <si>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</si>
  <si>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</si>
  <si>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</si>
  <si>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</si>
  <si>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</si>
  <si>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</si>
  <si>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</si>
  <si>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</si>
  <si>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</si>
  <si>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</si>
  <si>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</si>
  <si>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</si>
  <si>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</si>
  <si>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</si>
  <si>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</si>
  <si>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</si>
  <si>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</si>
  <si>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</si>
  <si>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</si>
  <si>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</si>
  <si>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</si>
  <si>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</si>
  <si>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</si>
  <si>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</si>
  <si>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</si>
  <si>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</si>
  <si>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</si>
  <si>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</si>
  <si>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</si>
  <si>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</si>
  <si>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</si>
  <si>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</si>
  <si>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</si>
  <si>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</si>
  <si>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</si>
  <si>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</si>
  <si>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</si>
  <si>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</si>
  <si>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</si>
  <si>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</si>
  <si>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</si>
  <si>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</si>
  <si>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</si>
  <si>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</si>
  <si>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</si>
  <si>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</si>
  <si>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</si>
  <si>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</si>
  <si>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</si>
  <si>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</si>
  <si>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</si>
  <si>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</si>
  <si>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</si>
  <si>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</si>
  <si>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</si>
  <si>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</si>
  <si>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</si>
  <si>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</si>
  <si>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</si>
  <si>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</si>
  <si>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</si>
  <si>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</si>
  <si>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</si>
  <si>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</si>
  <si>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</si>
  <si>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</si>
  <si>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</si>
  <si>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</si>
  <si>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</si>
  <si>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</si>
  <si>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</si>
  <si>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</si>
  <si>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</si>
  <si>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</si>
  <si>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</si>
  <si>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</si>
  <si>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</si>
  <si>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</si>
  <si>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</si>
  <si>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</si>
  <si>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</si>
  <si>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</si>
  <si>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</si>
  <si>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</si>
  <si>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</si>
  <si>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</si>
  <si>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</si>
  <si>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</si>
  <si>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</si>
  <si>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</si>
  <si>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</si>
  <si>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</si>
  <si>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</si>
  <si>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</si>
  <si>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</si>
  <si>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</si>
  <si>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</si>
  <si>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</si>
  <si>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</si>
  <si>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</si>
  <si>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</si>
  <si>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</si>
  <si>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</si>
  <si>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</si>
  <si>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</si>
  <si>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</si>
  <si>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</si>
  <si>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</si>
  <si>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</si>
  <si>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</si>
  <si>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</si>
  <si>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</si>
  <si>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</si>
  <si>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</si>
  <si>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</si>
  <si>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</si>
  <si>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</si>
  <si>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</si>
  <si>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</si>
  <si>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</si>
  <si>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</si>
  <si>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</si>
  <si>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</si>
  <si>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</si>
  <si>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</si>
  <si>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</si>
  <si>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</si>
  <si>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</si>
  <si>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</si>
  <si>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</si>
  <si>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</si>
  <si>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</si>
  <si>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</si>
  <si>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</si>
  <si>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</si>
  <si>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</si>
  <si>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</si>
  <si>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</si>
  <si>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</si>
  <si>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</si>
  <si>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</si>
  <si>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</si>
  <si>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</si>
  <si>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</si>
  <si>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</si>
  <si>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</si>
  <si>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</si>
  <si>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</si>
  <si>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</si>
  <si>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</si>
  <si>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</si>
  <si>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</si>
  <si>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</si>
  <si>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</si>
  <si>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</si>
  <si>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</si>
  <si>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</si>
  <si>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</si>
  <si>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</si>
  <si>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</si>
  <si>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</si>
  <si>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</si>
  <si>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</si>
  <si>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</si>
  <si>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</si>
  <si>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</si>
  <si>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</si>
  <si>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</si>
  <si>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</si>
  <si>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</si>
  <si>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</si>
  <si>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</si>
  <si>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</si>
  <si>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</si>
  <si>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</si>
  <si>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</si>
  <si>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</si>
  <si>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</si>
  <si>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</si>
  <si>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</si>
  <si>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</si>
  <si>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</si>
  <si>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</si>
  <si>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</si>
  <si>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</si>
  <si>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</si>
  <si>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</si>
  <si>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</si>
  <si>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</si>
  <si>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</si>
  <si>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</si>
  <si>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</si>
  <si>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</si>
  <si>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</si>
  <si>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</si>
  <si>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</si>
  <si>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</si>
  <si>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</si>
  <si>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</si>
  <si>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</si>
  <si>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</si>
  <si>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</si>
  <si>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</si>
  <si>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</si>
  <si>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</si>
  <si>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</si>
  <si>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</si>
  <si>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</si>
  <si>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</si>
  <si>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</si>
  <si>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</si>
  <si>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</si>
  <si>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</si>
  <si>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</si>
  <si>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</si>
  <si>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</si>
  <si>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</si>
  <si>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</si>
  <si>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</si>
  <si>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</si>
  <si>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</si>
  <si>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</si>
  <si>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</si>
  <si>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</si>
  <si>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</si>
  <si>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</si>
  <si>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</si>
  <si>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</si>
  <si>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</si>
  <si>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</si>
  <si>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</si>
  <si>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</si>
  <si>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</si>
  <si>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</si>
  <si>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</si>
  <si>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</si>
  <si>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</si>
  <si>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</si>
  <si>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</si>
  <si>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</si>
  <si>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</si>
  <si>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</si>
  <si>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</si>
  <si>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</si>
  <si>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</si>
  <si>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</si>
  <si>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</si>
  <si>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</si>
  <si>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</si>
  <si>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</si>
  <si>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</si>
  <si>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</si>
  <si>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</si>
  <si>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</si>
  <si>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</si>
  <si>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</si>
  <si>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</si>
  <si>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</si>
  <si>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</si>
  <si>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</si>
  <si>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</si>
  <si>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</si>
  <si>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</si>
  <si>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</si>
  <si>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</si>
  <si>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</si>
  <si>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</si>
  <si>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</si>
  <si>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</si>
  <si>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</si>
  <si>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</si>
  <si>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</si>
  <si>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</si>
  <si>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</si>
  <si>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</si>
  <si>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</si>
  <si>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</si>
  <si>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</si>
  <si>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</si>
  <si>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</si>
  <si>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</si>
  <si>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</si>
  <si>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</si>
  <si>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</si>
  <si>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</si>
  <si>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</si>
  <si>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</si>
  <si>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</si>
  <si>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</si>
  <si>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</si>
  <si>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</si>
  <si>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</si>
  <si>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</si>
  <si>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</si>
  <si>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</si>
  <si>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</si>
  <si>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</si>
  <si>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</si>
  <si>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</si>
  <si>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</si>
  <si>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</si>
  <si>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</si>
  <si>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</si>
  <si>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</si>
  <si>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</si>
  <si>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</si>
  <si>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</si>
  <si>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</si>
  <si>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</si>
  <si>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</si>
  <si>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</si>
  <si>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</si>
  <si>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</si>
  <si>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</si>
  <si>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</si>
  <si>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</si>
  <si>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</si>
  <si>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</si>
  <si>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</si>
  <si>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</si>
  <si>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</si>
  <si>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</si>
  <si>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</si>
  <si>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</si>
  <si>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</si>
  <si>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</si>
  <si>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</si>
  <si>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</si>
  <si>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</si>
  <si>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</si>
  <si>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</si>
  <si>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</si>
  <si>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</si>
  <si>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</si>
  <si>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</si>
  <si>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</si>
  <si>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</si>
  <si>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</si>
  <si>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</si>
  <si>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</si>
  <si>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</si>
  <si>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</si>
  <si>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</si>
  <si>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</si>
  <si>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</si>
  <si>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</si>
  <si>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</si>
  <si>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</si>
  <si>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</si>
  <si>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</si>
  <si>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</si>
  <si>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</si>
  <si>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</si>
  <si>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</si>
  <si>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</si>
  <si>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</si>
  <si>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</si>
  <si>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</si>
  <si>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</si>
  <si>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</si>
  <si>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</si>
  <si>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</si>
  <si>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</si>
  <si>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</si>
  <si>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</si>
  <si>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</si>
  <si>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</si>
  <si>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</si>
  <si>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</si>
  <si>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</si>
  <si>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</si>
  <si>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</si>
  <si>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</si>
  <si>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</si>
  <si>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</si>
  <si>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</si>
  <si>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</si>
  <si>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</si>
  <si>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</si>
  <si>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</si>
  <si>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</si>
  <si>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</si>
  <si>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</si>
  <si>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</si>
  <si>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</si>
  <si>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</si>
  <si>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</si>
  <si>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</si>
  <si>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</si>
  <si>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</si>
  <si>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</si>
  <si>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</si>
  <si>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</si>
  <si>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</si>
  <si>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</si>
  <si>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</si>
  <si>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</si>
  <si>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</si>
  <si>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</si>
  <si>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</si>
  <si>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</si>
  <si>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</si>
  <si>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</si>
  <si>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</si>
  <si>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</si>
  <si>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</si>
  <si>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</si>
  <si>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</si>
  <si>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</si>
  <si>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</si>
  <si>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</si>
  <si>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</si>
  <si>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</si>
  <si>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</si>
  <si>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</si>
  <si>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</si>
  <si>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</si>
  <si>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</si>
  <si>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</si>
  <si>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</si>
  <si>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</si>
  <si>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</si>
  <si>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</si>
  <si>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</si>
  <si>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</si>
  <si>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</si>
  <si>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</si>
  <si>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</si>
  <si>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</si>
  <si>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</si>
  <si>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</si>
  <si>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</si>
  <si>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</si>
  <si>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</si>
  <si>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</si>
  <si>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</si>
  <si>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</si>
  <si>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</si>
  <si>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</si>
  <si>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</si>
  <si>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</si>
  <si>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</si>
  <si>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</si>
  <si>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</si>
  <si>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</si>
  <si>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</si>
  <si>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</si>
  <si>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</si>
  <si>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</si>
  <si>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</si>
  <si>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</si>
  <si>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</si>
  <si>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</si>
  <si>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</si>
  <si>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</si>
  <si>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</si>
  <si>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</si>
  <si>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</si>
  <si>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</si>
  <si>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</si>
  <si>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</si>
  <si>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</si>
  <si>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</si>
  <si>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</si>
  <si>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</si>
  <si>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</si>
  <si>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</si>
  <si>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</si>
  <si>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</si>
  <si>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</si>
  <si>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</si>
  <si>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</si>
  <si>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</si>
  <si>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</si>
  <si>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</si>
  <si>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</si>
  <si>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</si>
  <si>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</si>
  <si>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</si>
  <si>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</si>
  <si>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</si>
  <si>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</si>
  <si>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</si>
  <si>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</si>
  <si>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</si>
  <si>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</si>
  <si>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</si>
  <si>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</si>
  <si>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</si>
  <si>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</si>
  <si>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</si>
  <si>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</si>
  <si>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</si>
  <si>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</si>
  <si>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</si>
  <si>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</si>
  <si>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</si>
  <si>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</si>
  <si>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</si>
  <si>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</si>
  <si>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</si>
  <si>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</si>
  <si>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</si>
  <si>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</si>
  <si>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</si>
  <si>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</si>
  <si>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</si>
  <si>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</si>
  <si>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</si>
  <si>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</si>
  <si>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</si>
  <si>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</si>
  <si>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</si>
  <si>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</si>
  <si>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</si>
  <si>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</si>
  <si>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</si>
  <si>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</si>
  <si>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</si>
  <si>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</si>
  <si>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</si>
  <si>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</si>
  <si>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</si>
  <si>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</si>
  <si>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</si>
  <si>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</si>
  <si>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</si>
  <si>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</si>
  <si>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</si>
  <si>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</si>
  <si>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</si>
  <si>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</si>
  <si>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</si>
  <si>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</si>
  <si>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</si>
  <si>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</si>
  <si>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</si>
  <si>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</si>
  <si>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</si>
  <si>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</si>
  <si>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</si>
  <si>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</si>
  <si>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</si>
  <si>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</si>
  <si>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</si>
  <si>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</si>
  <si>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</si>
  <si>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</si>
  <si>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</si>
  <si>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</si>
  <si>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</si>
  <si>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</si>
  <si>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</si>
  <si>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</si>
  <si>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</si>
  <si>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</si>
  <si>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</si>
  <si>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</si>
  <si>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</si>
  <si>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</si>
  <si>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</si>
  <si>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</si>
  <si>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</si>
  <si>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</si>
  <si>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</si>
  <si>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</si>
  <si>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</si>
  <si>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</si>
  <si>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</si>
  <si>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</si>
  <si>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</si>
  <si>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</si>
  <si>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</si>
  <si>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</si>
  <si>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</si>
  <si>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</si>
  <si>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</si>
  <si>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</si>
  <si>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</si>
  <si>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</si>
  <si>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</si>
  <si>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</si>
  <si>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</si>
  <si>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</si>
  <si>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</si>
  <si>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</si>
  <si>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</si>
  <si>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</si>
  <si>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</si>
  <si>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</si>
  <si>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</si>
  <si>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</si>
  <si>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</si>
  <si>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</si>
  <si>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</si>
  <si>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</si>
  <si>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</si>
  <si>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</si>
  <si>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</si>
  <si>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</si>
  <si>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</si>
  <si>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</si>
  <si>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</si>
  <si>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</si>
  <si>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</si>
  <si>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</si>
  <si>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</si>
  <si>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</si>
  <si>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</si>
  <si>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</si>
  <si>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</si>
  <si>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</si>
  <si>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</si>
  <si>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</si>
  <si>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</si>
  <si>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</si>
  <si>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</si>
  <si>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</si>
  <si>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</si>
  <si>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</si>
  <si>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</si>
  <si>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</si>
  <si>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</si>
  <si>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</si>
  <si>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</si>
  <si>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</si>
  <si>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</si>
  <si>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</si>
  <si>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</si>
  <si>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</si>
  <si>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</si>
  <si>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</si>
  <si>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</si>
  <si>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</si>
  <si>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</si>
  <si>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</si>
  <si>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</si>
  <si>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</si>
  <si>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</si>
  <si>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</si>
  <si>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</si>
  <si>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</si>
  <si>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</si>
  <si>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</si>
  <si>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</si>
  <si>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</si>
  <si>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</si>
  <si>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</si>
  <si>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</si>
  <si>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</si>
  <si>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</si>
  <si>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</si>
  <si>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</si>
  <si>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</si>
  <si>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</si>
  <si>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</si>
  <si>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</si>
  <si>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</si>
  <si>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</si>
  <si>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</si>
  <si>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</si>
  <si>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</si>
  <si>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</si>
  <si>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</si>
  <si>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</si>
  <si>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</si>
  <si>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</si>
  <si>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</si>
  <si>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</si>
  <si>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</si>
  <si>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</si>
  <si>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</si>
  <si>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</si>
  <si>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</si>
  <si>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</si>
  <si>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</si>
  <si>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</si>
  <si>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</si>
  <si>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</si>
  <si>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</si>
  <si>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</si>
  <si>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</si>
  <si>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</si>
  <si>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</si>
  <si>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</si>
  <si>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</si>
  <si>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</si>
  <si>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</si>
  <si>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</si>
  <si>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</si>
  <si>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</si>
  <si>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</si>
  <si>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</si>
  <si>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</si>
  <si>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</si>
  <si>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</si>
  <si>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</si>
  <si>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</si>
  <si>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</si>
  <si>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</si>
  <si>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</si>
  <si>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</si>
  <si>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</si>
  <si>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</si>
  <si>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</si>
  <si>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</si>
  <si>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</si>
  <si>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</si>
  <si>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</si>
  <si>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</si>
  <si>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</si>
  <si>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</si>
  <si>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</si>
  <si>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</si>
  <si>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</si>
  <si>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</si>
  <si>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</si>
  <si>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</si>
  <si>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</si>
  <si>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</si>
  <si>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</si>
  <si>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</si>
  <si>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</si>
  <si>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</si>
  <si>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</si>
  <si>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</si>
  <si>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</si>
  <si>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</si>
  <si>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</si>
  <si>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</si>
  <si>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</si>
  <si>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</si>
  <si>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</si>
  <si>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</si>
  <si>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</si>
  <si>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</si>
  <si>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</si>
  <si>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</si>
  <si>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</si>
  <si>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</si>
  <si>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</si>
  <si>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</si>
  <si>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</si>
  <si>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</si>
  <si>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</si>
  <si>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</si>
  <si>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</si>
  <si>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</si>
  <si>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</si>
  <si>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</si>
  <si>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</si>
  <si>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</si>
  <si>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</si>
  <si>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</si>
  <si>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</si>
  <si>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</si>
  <si>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</si>
  <si>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</si>
  <si>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</si>
  <si>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</si>
  <si>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</si>
  <si>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</si>
  <si>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</si>
  <si>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</si>
  <si>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</si>
  <si>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</si>
  <si>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</si>
  <si>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</si>
  <si>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</si>
  <si>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</si>
  <si>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</si>
  <si>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</si>
  <si>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</si>
  <si>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</si>
  <si>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</si>
  <si>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</si>
  <si>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</si>
  <si>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</si>
  <si>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</si>
  <si>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</si>
  <si>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</si>
  <si>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</si>
  <si>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</si>
  <si>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</si>
  <si>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</si>
  <si>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</si>
  <si>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</si>
  <si>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</si>
  <si>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</si>
  <si>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</si>
  <si>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</si>
  <si>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</si>
  <si>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</si>
  <si>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</si>
  <si>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</si>
  <si>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</si>
  <si>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</si>
  <si>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</si>
  <si>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</si>
  <si>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</si>
  <si>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</si>
  <si>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</si>
  <si>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</si>
  <si>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</si>
  <si>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</si>
  <si>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</si>
  <si>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</si>
  <si>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</si>
  <si>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</si>
  <si>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</si>
  <si>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</si>
  <si>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</si>
  <si>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</si>
  <si>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</si>
  <si>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</si>
  <si>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</si>
  <si>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</si>
  <si>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</si>
  <si>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</si>
  <si>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</si>
  <si>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</si>
  <si>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</si>
  <si>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</si>
  <si>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</si>
  <si>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</si>
  <si>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</si>
  <si>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</si>
  <si>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</si>
  <si>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</si>
  <si>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</si>
  <si>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</si>
  <si>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</si>
  <si>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</si>
  <si>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</si>
  <si>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</si>
  <si>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</si>
  <si>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</si>
  <si>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</si>
  <si>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</si>
  <si>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</si>
  <si>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</si>
  <si>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</si>
  <si>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</si>
  <si>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</si>
  <si>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</si>
  <si>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</si>
  <si>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</si>
  <si>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</si>
  <si>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</si>
  <si>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</si>
  <si>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</si>
  <si>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</si>
  <si>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</si>
  <si>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</si>
  <si>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</si>
  <si>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</si>
  <si>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</si>
  <si>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</si>
  <si>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</si>
  <si>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</si>
  <si>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</si>
  <si>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</si>
  <si>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</si>
  <si>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</si>
  <si>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</si>
  <si>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</si>
  <si>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</si>
  <si>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</si>
  <si>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</si>
  <si>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</si>
  <si>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</si>
  <si>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</si>
  <si>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</si>
  <si>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</si>
  <si>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</si>
  <si>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</si>
  <si>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</si>
  <si>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</si>
  <si>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</si>
  <si>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</si>
  <si>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</si>
  <si>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</si>
  <si>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</si>
  <si>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</si>
  <si>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</si>
  <si>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</si>
  <si>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</si>
  <si>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</si>
  <si>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</si>
  <si>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</si>
  <si>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</si>
  <si>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</si>
  <si>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</si>
  <si>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</si>
  <si>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</si>
  <si>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</si>
  <si>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</si>
  <si>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</si>
  <si>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</si>
  <si>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</si>
  <si>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</si>
  <si>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</si>
  <si>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</si>
  <si>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</si>
  <si>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</si>
  <si>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</si>
  <si>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</si>
  <si>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</si>
  <si>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</si>
  <si>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</si>
  <si>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</si>
  <si>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</si>
  <si>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</si>
  <si>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</si>
  <si>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</si>
  <si>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</si>
  <si>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</si>
  <si>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</si>
  <si>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</si>
  <si>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</si>
  <si>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</si>
  <si>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</si>
  <si>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</si>
  <si>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</si>
  <si>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</si>
  <si>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</si>
  <si>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</si>
  <si>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</si>
  <si>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</si>
  <si>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</si>
  <si>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</si>
  <si>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</si>
  <si>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</si>
  <si>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</si>
  <si>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</si>
  <si>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</si>
  <si>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</si>
  <si>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</si>
  <si>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</si>
  <si>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</si>
  <si>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</si>
  <si>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</si>
  <si>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</si>
  <si>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</si>
  <si>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</si>
  <si>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</si>
  <si>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</si>
  <si>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</si>
  <si>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</si>
  <si>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</si>
  <si>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</si>
  <si>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</si>
  <si>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</si>
  <si>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</si>
  <si>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</si>
  <si>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</si>
  <si>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</si>
  <si>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</si>
  <si>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</si>
  <si>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</si>
  <si>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</si>
  <si>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</si>
  <si>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</si>
  <si>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</si>
  <si>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</si>
  <si>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</si>
  <si>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</si>
  <si>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</si>
  <si>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</si>
  <si>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</si>
  <si>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</si>
  <si>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</si>
  <si>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</si>
  <si>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</si>
  <si>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</si>
  <si>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</si>
  <si>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</si>
  <si>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</si>
  <si>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</si>
  <si>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</si>
  <si>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</si>
  <si>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</si>
  <si>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</si>
  <si>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</si>
  <si>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</si>
  <si>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</si>
  <si>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</si>
  <si>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</si>
  <si>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</si>
  <si>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</si>
  <si>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</si>
  <si>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</si>
  <si>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</si>
  <si>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</si>
  <si>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</si>
  <si>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</si>
  <si>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</si>
  <si>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</si>
  <si>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</si>
  <si>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</si>
  <si>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</si>
  <si>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</si>
  <si>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</si>
  <si>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</si>
  <si>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</si>
  <si>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</si>
  <si>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</si>
  <si>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</si>
  <si>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</si>
  <si>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</si>
  <si>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</si>
  <si>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</si>
  <si>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</si>
  <si>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</si>
  <si>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</si>
  <si>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</si>
  <si>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</si>
  <si>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</si>
  <si>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</si>
  <si>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</si>
  <si>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</si>
  <si>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</si>
  <si>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</si>
  <si>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</si>
  <si>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</si>
  <si>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</si>
  <si>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</si>
  <si>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</si>
  <si>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</si>
  <si>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</si>
  <si>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</si>
  <si>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</si>
  <si>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</si>
  <si>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</si>
  <si>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</si>
  <si>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</si>
  <si>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</si>
  <si>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</si>
  <si>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</si>
  <si>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</si>
  <si>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</si>
  <si>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</si>
  <si>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</si>
  <si>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</si>
  <si>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</si>
  <si>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</si>
  <si>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</si>
  <si>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</si>
  <si>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</si>
  <si>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</si>
  <si>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</si>
  <si>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</si>
  <si>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</si>
  <si>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</si>
  <si>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</si>
  <si>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</si>
  <si>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</si>
  <si>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</si>
  <si>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</si>
  <si>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</si>
  <si>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</si>
  <si>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</si>
  <si>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</si>
  <si>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</si>
  <si>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</si>
  <si>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</si>
  <si>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</si>
  <si>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</si>
  <si>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</si>
  <si>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</si>
  <si>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</si>
  <si>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</si>
  <si>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</si>
  <si>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</si>
  <si>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</si>
  <si>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</si>
  <si>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</si>
  <si>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</si>
  <si>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</si>
  <si>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</si>
  <si>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</si>
  <si>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</si>
  <si>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</si>
  <si>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</si>
  <si>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</si>
  <si>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</si>
  <si>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</si>
  <si>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</si>
  <si>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</si>
  <si>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</si>
  <si>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</si>
  <si>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</si>
  <si>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</si>
  <si>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</si>
  <si>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</si>
  <si>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</si>
  <si>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</si>
  <si>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</si>
  <si>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</si>
  <si>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</si>
  <si>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</si>
  <si>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</si>
  <si>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</si>
  <si>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</si>
  <si>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</si>
  <si>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</si>
  <si>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</si>
  <si>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</si>
  <si>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</si>
  <si>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</si>
  <si>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</si>
  <si>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</si>
  <si>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</si>
  <si>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</si>
  <si>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</si>
  <si>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</si>
  <si>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</si>
  <si>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</si>
  <si>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</si>
  <si>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</si>
  <si>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</si>
  <si>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</si>
  <si>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</si>
  <si>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</si>
  <si>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</si>
  <si>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</si>
  <si>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</si>
  <si>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</si>
  <si>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</si>
  <si>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</si>
  <si>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</si>
  <si>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</si>
  <si>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</si>
  <si>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</si>
  <si>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</si>
  <si>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</si>
  <si>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</si>
  <si>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</si>
  <si>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</si>
  <si>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</si>
  <si>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</si>
  <si>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</si>
  <si>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</si>
  <si>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</si>
  <si>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</si>
  <si>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</si>
  <si>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</si>
  <si>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</si>
  <si>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</si>
  <si>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</si>
  <si>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</si>
  <si>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</si>
  <si>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</si>
  <si>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</si>
  <si>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</si>
  <si>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</si>
  <si>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</si>
  <si>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</si>
  <si>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</si>
  <si>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</si>
  <si>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</si>
  <si>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</si>
  <si>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</si>
  <si>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</si>
  <si>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</si>
  <si>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</si>
  <si>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</si>
  <si>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</si>
  <si>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</si>
  <si>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</si>
  <si>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</si>
  <si>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</si>
  <si>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</si>
  <si>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</si>
  <si>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</si>
  <si>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</si>
  <si>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</si>
  <si>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</si>
  <si>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</si>
  <si>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</si>
  <si>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</si>
  <si>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</si>
  <si>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</si>
  <si>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</si>
  <si>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</si>
  <si>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</si>
  <si>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</si>
  <si>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</si>
  <si>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</si>
  <si>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</si>
  <si>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</si>
  <si>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</si>
  <si>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</si>
  <si>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</si>
  <si>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</si>
  <si>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</si>
  <si>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</si>
  <si>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</si>
  <si>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</si>
  <si>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</si>
  <si>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</si>
  <si>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</si>
  <si>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</si>
  <si>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</si>
  <si>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</si>
  <si>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</si>
  <si>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</si>
  <si>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</si>
  <si>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</si>
  <si>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</si>
  <si>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</si>
  <si>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</si>
  <si>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</si>
  <si>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</si>
  <si>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</si>
  <si>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</si>
  <si>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</si>
  <si>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</si>
  <si>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</si>
  <si>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</si>
  <si>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</si>
  <si>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</si>
  <si>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</si>
  <si>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</si>
  <si>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</si>
  <si>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</si>
  <si>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</si>
  <si>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</si>
  <si>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</si>
  <si>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</si>
  <si>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</si>
  <si>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</si>
  <si>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</si>
  <si>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</si>
  <si>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</si>
  <si>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</si>
  <si>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</si>
  <si>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</si>
  <si>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</si>
  <si>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</si>
  <si>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</si>
  <si>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</si>
  <si>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</si>
  <si>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</si>
  <si>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</si>
  <si>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</si>
  <si>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</si>
  <si>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</si>
  <si>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</si>
  <si>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</si>
  <si>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</si>
  <si>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</si>
  <si>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</si>
  <si>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</si>
  <si>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</si>
  <si>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</si>
  <si>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</si>
  <si>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</si>
  <si>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</si>
  <si>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</si>
  <si>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</si>
  <si>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</si>
  <si>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</si>
  <si>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</si>
  <si>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</si>
  <si>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</si>
  <si>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</si>
  <si>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</si>
  <si>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</si>
  <si>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</si>
  <si>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</si>
  <si>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</si>
  <si>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</si>
  <si>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</si>
  <si>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</si>
  <si>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</si>
  <si>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</si>
  <si>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</si>
  <si>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</si>
  <si>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</si>
  <si>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</si>
  <si>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</si>
  <si>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</si>
  <si>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</si>
  <si>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</si>
  <si>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</si>
  <si>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</si>
  <si>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</si>
  <si>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</si>
  <si>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</si>
  <si>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</si>
  <si>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</si>
  <si>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</si>
  <si>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</si>
  <si>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</si>
  <si>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</si>
  <si>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</si>
  <si>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</si>
  <si>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</si>
  <si>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</si>
  <si>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</si>
  <si>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</si>
  <si>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</si>
  <si>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</si>
  <si>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</si>
  <si>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</si>
  <si>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</si>
  <si>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</si>
  <si>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</si>
  <si>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</si>
  <si>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</si>
  <si>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</si>
  <si>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</si>
  <si>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</si>
  <si>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</si>
  <si>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</si>
  <si>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</si>
  <si>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</si>
  <si>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</si>
  <si>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</si>
  <si>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</si>
  <si>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</si>
  <si>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</si>
  <si>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</si>
  <si>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</si>
  <si>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</si>
  <si>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</si>
  <si>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</si>
  <si>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</si>
  <si>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</si>
  <si>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</si>
  <si>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</si>
  <si>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</si>
  <si>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</si>
  <si>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</si>
  <si>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</si>
  <si>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</si>
  <si>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</si>
  <si>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</si>
  <si>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</si>
  <si>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</si>
  <si>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</si>
  <si>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</si>
  <si>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</si>
  <si>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</si>
  <si>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</si>
  <si>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</si>
  <si>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</si>
  <si>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</si>
  <si>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</si>
  <si>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</si>
  <si>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</si>
  <si>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</si>
  <si>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</si>
  <si>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</si>
  <si>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</si>
  <si>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</si>
  <si>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</si>
  <si>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</si>
  <si>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</si>
  <si>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</si>
  <si>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</si>
  <si>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</si>
  <si>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</si>
  <si>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</si>
  <si>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</si>
  <si>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</si>
  <si>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</si>
  <si>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</si>
  <si>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</si>
  <si>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</si>
  <si>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</si>
  <si>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</si>
  <si>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</si>
  <si>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</si>
  <si>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</si>
  <si>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</si>
  <si>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</si>
  <si>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</si>
  <si>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</si>
  <si>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</si>
  <si>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</si>
  <si>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</si>
  <si>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</si>
  <si>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</si>
  <si>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</si>
  <si>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</si>
  <si>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</si>
  <si>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</si>
  <si>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</si>
  <si>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</si>
  <si>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</si>
  <si>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</si>
  <si>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</si>
  <si>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</si>
  <si>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</si>
  <si>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</si>
  <si>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</si>
  <si>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</si>
  <si>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</si>
  <si>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</si>
  <si>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</si>
  <si>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</si>
  <si>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</si>
  <si>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</si>
  <si>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</si>
  <si>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</si>
  <si>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</si>
  <si>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</si>
  <si>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</si>
  <si>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</si>
  <si>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</si>
  <si>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</si>
  <si>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</si>
  <si>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</si>
  <si>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</si>
  <si>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</si>
  <si>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</si>
  <si>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</si>
  <si>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</si>
  <si>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</si>
  <si>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</si>
  <si>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</si>
  <si>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</si>
  <si>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</si>
  <si>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</si>
  <si>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</si>
  <si>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</si>
  <si>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</si>
  <si>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</si>
  <si>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</si>
  <si>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</si>
  <si>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</si>
  <si>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</si>
  <si>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</si>
  <si>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</si>
  <si>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</si>
  <si>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</si>
  <si>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</si>
  <si>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</si>
  <si>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</si>
  <si>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</si>
  <si>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</si>
  <si>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</si>
  <si>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</si>
  <si>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</si>
  <si>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</si>
  <si>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</si>
  <si>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</si>
  <si>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</si>
  <si>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</si>
  <si>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</si>
  <si>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</si>
  <si>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</si>
  <si>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</si>
  <si>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</si>
  <si>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</si>
  <si>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</si>
  <si>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</si>
  <si>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</si>
  <si>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</si>
  <si>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</si>
  <si>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</si>
  <si>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</si>
  <si>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</si>
  <si>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</si>
  <si>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</si>
  <si>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</si>
  <si>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</si>
  <si>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</si>
  <si>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</si>
  <si>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</si>
  <si>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</si>
  <si>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</si>
  <si>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</si>
  <si>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</si>
  <si>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</si>
  <si>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</si>
  <si>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</si>
  <si>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</si>
  <si>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</si>
  <si>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</si>
  <si>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</si>
  <si>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</si>
  <si>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</si>
  <si>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</si>
  <si>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</si>
  <si>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</si>
  <si>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</si>
  <si>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</si>
  <si>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</si>
  <si>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</si>
  <si>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</si>
  <si>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</si>
  <si>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</si>
  <si>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</si>
  <si>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</si>
  <si>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</si>
  <si>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</si>
  <si>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</si>
  <si>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</si>
  <si>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</si>
  <si>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</si>
  <si>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</si>
  <si>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</si>
  <si>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</si>
  <si>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</si>
  <si>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</si>
  <si>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</si>
  <si>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</si>
  <si>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</si>
  <si>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</si>
  <si>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</si>
  <si>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</si>
  <si>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</si>
  <si>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</si>
  <si>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</si>
  <si>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</si>
  <si>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</si>
  <si>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</si>
  <si>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</si>
  <si>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</si>
  <si>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</si>
  <si>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</si>
  <si>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</si>
  <si>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</si>
  <si>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</si>
  <si>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</si>
  <si>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</si>
  <si>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</si>
  <si>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</si>
  <si>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</si>
  <si>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</si>
  <si>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</si>
  <si>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</si>
  <si>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</si>
  <si>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</si>
  <si>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</si>
  <si>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</si>
  <si>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</si>
  <si>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</si>
  <si>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</si>
  <si>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</si>
  <si>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</si>
  <si>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</si>
  <si>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</si>
  <si>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</si>
  <si>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</si>
  <si>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</si>
  <si>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</si>
  <si>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</si>
  <si>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</si>
  <si>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</si>
  <si>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</si>
  <si>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</si>
  <si>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</si>
  <si>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</si>
  <si>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</si>
  <si>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</si>
  <si>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</si>
  <si>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</si>
  <si>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</si>
  <si>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</si>
  <si>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</si>
  <si>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</si>
  <si>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</si>
  <si>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</si>
  <si>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</si>
  <si>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</si>
  <si>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</si>
  <si>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</si>
  <si>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</si>
  <si>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</si>
  <si>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</si>
  <si>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</si>
  <si>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</si>
  <si>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</si>
  <si>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</si>
  <si>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</si>
  <si>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</si>
  <si>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</si>
  <si>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</si>
  <si>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</si>
  <si>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</si>
  <si>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</si>
  <si>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</si>
  <si>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</si>
  <si>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</si>
  <si>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</si>
  <si>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</si>
  <si>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</si>
  <si>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</si>
  <si>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</si>
  <si>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</si>
  <si>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</si>
  <si>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</si>
  <si>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</si>
  <si>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</si>
  <si>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</si>
  <si>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</si>
  <si>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</si>
  <si>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</si>
  <si>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</si>
  <si>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</si>
  <si>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</si>
  <si>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</si>
  <si>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</si>
  <si>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</si>
  <si>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</si>
  <si>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</si>
  <si>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</si>
  <si>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</si>
  <si>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</si>
  <si>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</si>
  <si>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</si>
  <si>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</si>
  <si>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</si>
  <si>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</si>
  <si>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</si>
  <si>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</si>
  <si>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</si>
  <si>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</si>
  <si>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</si>
  <si>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</si>
  <si>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</si>
  <si>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</si>
  <si>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</si>
  <si>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</si>
  <si>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</si>
  <si>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</si>
  <si>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</si>
  <si>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</si>
  <si>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</si>
  <si>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</si>
  <si>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</si>
  <si>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</si>
  <si>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</si>
  <si>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</si>
  <si>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</si>
  <si>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</si>
  <si>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</si>
  <si>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</si>
  <si>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</si>
  <si>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</si>
  <si>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</si>
  <si>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</si>
  <si>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</si>
  <si>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</si>
  <si>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</si>
  <si>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</si>
  <si>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</si>
  <si>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</si>
  <si>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</si>
  <si>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</si>
  <si>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</si>
  <si>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</si>
  <si>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</si>
  <si>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</si>
  <si>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</si>
  <si>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</si>
  <si>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</si>
  <si>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</si>
  <si>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</si>
  <si>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</si>
  <si>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</si>
  <si>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</si>
  <si>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</si>
  <si>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</si>
  <si>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</si>
  <si>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</si>
  <si>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</si>
  <si>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</si>
  <si>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</si>
  <si>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</si>
  <si>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</si>
  <si>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</si>
  <si>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</si>
  <si>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</si>
  <si>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</si>
  <si>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</si>
  <si>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</si>
  <si>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</si>
  <si>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</si>
  <si>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</si>
  <si>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</si>
  <si>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</si>
  <si>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</si>
  <si>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</si>
  <si>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</si>
  <si>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</si>
  <si>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</si>
  <si>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</si>
  <si>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</si>
  <si>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</si>
  <si>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</si>
  <si>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</si>
  <si>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</si>
  <si>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</si>
  <si>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</si>
  <si>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</si>
  <si>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</si>
  <si>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</si>
  <si>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</si>
  <si>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</si>
  <si>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</si>
  <si>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</si>
  <si>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</si>
  <si>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</si>
  <si>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</si>
  <si>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</si>
  <si>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</si>
  <si>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</si>
  <si>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</si>
  <si>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</si>
  <si>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</si>
  <si>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</si>
  <si>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</si>
  <si>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</si>
  <si>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</si>
  <si>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</si>
  <si>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</si>
  <si>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</si>
  <si>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</si>
  <si>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</si>
  <si>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</si>
  <si>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</si>
  <si>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</si>
  <si>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</si>
  <si>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</si>
  <si>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</si>
  <si>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</si>
  <si>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</si>
  <si>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</si>
  <si>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</si>
  <si>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</si>
  <si>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</si>
  <si>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</si>
  <si>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</si>
  <si>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</si>
  <si>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</si>
  <si>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</si>
  <si>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</si>
  <si>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</si>
  <si>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</si>
  <si>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</si>
  <si>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</si>
  <si>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</si>
  <si>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</si>
  <si>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</si>
  <si>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</si>
  <si>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</si>
  <si>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</si>
  <si>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</si>
  <si>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</si>
  <si>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</si>
  <si>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</si>
  <si>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</si>
  <si>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</si>
  <si>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</si>
  <si>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</si>
  <si>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</si>
  <si>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</si>
  <si>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</si>
  <si>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</si>
  <si>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</si>
  <si>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</si>
  <si>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</si>
  <si>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</si>
  <si>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</si>
  <si>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</si>
  <si>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</si>
  <si>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</si>
  <si>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</si>
  <si>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</si>
  <si>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</si>
  <si>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</si>
  <si>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</si>
  <si>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</si>
  <si>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</si>
  <si>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</si>
  <si>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</si>
  <si>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</si>
  <si>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</si>
  <si>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</si>
  <si>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</si>
  <si>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</si>
  <si>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</si>
  <si>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</si>
  <si>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</si>
  <si>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</si>
  <si>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</si>
  <si>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</si>
  <si>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</si>
  <si>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</si>
  <si>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</si>
  <si>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</si>
  <si>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</si>
  <si>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</si>
  <si>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</si>
  <si>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</si>
  <si>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</si>
  <si>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</si>
  <si>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</si>
  <si>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</si>
  <si>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</si>
  <si>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</si>
  <si>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</si>
  <si>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</si>
  <si>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</si>
  <si>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</si>
  <si>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</si>
  <si>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</si>
  <si>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</si>
  <si>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</si>
  <si>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</si>
  <si>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</si>
  <si>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</si>
  <si>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</si>
  <si>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</si>
  <si>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</si>
  <si>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</si>
  <si>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</si>
  <si>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</si>
  <si>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</si>
  <si>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</si>
  <si>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</si>
  <si>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</si>
  <si>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</si>
  <si>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</si>
  <si>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</si>
  <si>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</si>
  <si>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</si>
  <si>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</si>
  <si>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</si>
  <si>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</si>
  <si>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</si>
  <si>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</si>
  <si>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</si>
  <si>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</si>
  <si>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</si>
  <si>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</si>
  <si>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</si>
  <si>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</si>
  <si>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</si>
  <si>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</si>
  <si>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</si>
  <si>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</si>
  <si>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</si>
  <si>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</si>
  <si>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</si>
  <si>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</si>
  <si>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</si>
  <si>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</si>
  <si>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</si>
  <si>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</si>
  <si>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</si>
  <si>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</si>
  <si>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</si>
  <si>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</si>
  <si>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</si>
  <si>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</si>
  <si>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</si>
  <si>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</si>
  <si>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</si>
  <si>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</si>
  <si>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</si>
  <si>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</si>
  <si>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</si>
  <si>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</si>
  <si>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</si>
  <si>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</si>
  <si>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</si>
  <si>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</si>
  <si>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</si>
  <si>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</si>
  <si>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</si>
  <si>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</si>
  <si>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</si>
  <si>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</si>
  <si>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</si>
  <si>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</si>
  <si>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</si>
  <si>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</si>
  <si>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</si>
  <si>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</si>
  <si>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</si>
  <si>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</si>
  <si>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</si>
  <si>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</si>
  <si>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</si>
  <si>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</si>
  <si>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</si>
  <si>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</si>
  <si>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</si>
  <si>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</si>
  <si>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</si>
  <si>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</si>
  <si>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</si>
  <si>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</si>
  <si>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</si>
  <si>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</si>
  <si>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</si>
  <si>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</si>
  <si>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</si>
  <si>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</si>
  <si>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</si>
  <si>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</si>
  <si>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</si>
  <si>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</si>
  <si>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</si>
  <si>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</si>
  <si>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</si>
  <si>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</si>
  <si>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</si>
  <si>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</si>
  <si>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</si>
  <si>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</si>
  <si>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</si>
  <si>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</si>
  <si>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</si>
  <si>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</si>
  <si>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</si>
  <si>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</si>
  <si>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</si>
  <si>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</si>
  <si>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</si>
  <si>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</si>
  <si>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</si>
  <si>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</si>
  <si>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</si>
  <si>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</si>
  <si>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</si>
  <si>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</si>
  <si>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</si>
  <si>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</si>
  <si>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</si>
  <si>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</si>
  <si>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</si>
  <si>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</si>
  <si>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</si>
  <si>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</si>
  <si>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</si>
  <si>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</si>
  <si>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</si>
  <si>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</si>
  <si>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</si>
  <si>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</si>
  <si>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</si>
  <si>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</si>
  <si>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</si>
  <si>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</si>
  <si>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</si>
  <si>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</si>
  <si>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</si>
  <si>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</si>
  <si>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</si>
  <si>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</si>
  <si>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</si>
  <si>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</si>
  <si>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</si>
  <si>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</si>
  <si>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</si>
  <si>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</si>
  <si>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</si>
  <si>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</si>
  <si>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</si>
  <si>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</si>
  <si>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</si>
  <si>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</si>
  <si>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</si>
  <si>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</si>
  <si>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</si>
  <si>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</si>
  <si>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</si>
  <si>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</si>
  <si>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</si>
  <si>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</si>
  <si>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</si>
  <si>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</si>
  <si>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</si>
  <si>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</si>
  <si>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</si>
  <si>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</si>
  <si>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</si>
  <si>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</si>
  <si>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</si>
  <si>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</si>
  <si>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</si>
  <si>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</si>
  <si>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</si>
  <si>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</si>
  <si>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</si>
  <si>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</si>
  <si>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</si>
  <si>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</si>
  <si>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</si>
  <si>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</si>
  <si>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</si>
  <si>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</si>
  <si>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</si>
  <si>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</si>
  <si>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</si>
  <si>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</si>
  <si>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</si>
  <si>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</si>
  <si>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</si>
  <si>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</si>
  <si>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</si>
  <si>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</si>
  <si>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</si>
  <si>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</si>
  <si>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</si>
  <si>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</si>
  <si>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</si>
  <si>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</si>
  <si>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</si>
  <si>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</si>
  <si>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</si>
  <si>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</si>
  <si>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</si>
  <si>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</si>
  <si>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</si>
  <si>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</si>
  <si>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</si>
  <si>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</si>
  <si>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</si>
  <si>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</si>
  <si>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</si>
  <si>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</si>
  <si>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</si>
  <si>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</si>
  <si>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</si>
  <si>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</si>
  <si>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</si>
  <si>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</si>
  <si>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</si>
  <si>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</si>
  <si>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</si>
  <si>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</si>
  <si>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</si>
  <si>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</si>
  <si>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</si>
  <si>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</si>
  <si>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</si>
  <si>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</si>
  <si>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</si>
  <si>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</si>
  <si>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</si>
  <si>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</si>
  <si>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</si>
  <si>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</si>
  <si>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</si>
  <si>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</si>
  <si>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</si>
  <si>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</si>
  <si>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</si>
  <si>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</si>
  <si>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</si>
  <si>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</si>
  <si>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</si>
  <si>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</si>
  <si>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</si>
  <si>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</si>
  <si>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</si>
  <si>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</si>
  <si>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</si>
  <si>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</si>
  <si>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</si>
  <si>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</si>
  <si>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</si>
  <si>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</si>
  <si>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</si>
  <si>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</si>
  <si>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</si>
  <si>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</si>
  <si>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</si>
  <si>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</si>
  <si>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</si>
  <si>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</si>
  <si>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</si>
  <si>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</si>
  <si>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</si>
  <si>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</si>
  <si>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</si>
  <si>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</si>
  <si>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</si>
  <si>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</si>
  <si>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</si>
  <si>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</si>
  <si>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</si>
  <si>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</si>
  <si>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</si>
  <si>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</si>
  <si>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</si>
  <si>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</si>
  <si>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</si>
  <si>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</si>
  <si>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</si>
  <si>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</si>
  <si>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</si>
  <si>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</si>
  <si>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</si>
  <si>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</si>
  <si>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</si>
  <si>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</si>
  <si>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</si>
  <si>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</si>
  <si>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</si>
  <si>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</si>
  <si>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</si>
  <si>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</si>
  <si>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</si>
  <si>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</si>
  <si>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</si>
  <si>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</si>
  <si>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</si>
  <si>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</si>
  <si>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</si>
  <si>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</si>
  <si>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</si>
  <si>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</si>
  <si>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</si>
  <si>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</si>
  <si>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</si>
  <si>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</si>
  <si>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</si>
  <si>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</si>
  <si>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</si>
  <si>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</si>
  <si>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</si>
  <si>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</si>
  <si>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</si>
  <si>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</si>
  <si>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</si>
  <si>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</si>
  <si>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</si>
  <si>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</si>
  <si>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</si>
  <si>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</si>
  <si>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</si>
  <si>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</si>
  <si>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</si>
  <si>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</si>
  <si>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</si>
  <si>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</si>
  <si>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</si>
  <si>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</si>
  <si>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</si>
  <si>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</si>
  <si>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</si>
  <si>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</si>
  <si>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</si>
  <si>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</si>
  <si>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</si>
  <si>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</si>
  <si>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</si>
  <si>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</si>
  <si>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</si>
  <si>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</si>
  <si>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</si>
  <si>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</si>
  <si>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</si>
  <si>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</si>
  <si>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</si>
  <si>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</si>
  <si>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</si>
  <si>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</si>
  <si>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</si>
  <si>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</si>
  <si>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</si>
  <si>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</si>
  <si>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</si>
  <si>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</si>
  <si>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</si>
  <si>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</si>
  <si>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</si>
  <si>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</si>
  <si>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</si>
  <si>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</si>
  <si>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</si>
  <si>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</si>
  <si>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</si>
  <si>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</si>
  <si>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</si>
  <si>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</si>
  <si>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</si>
  <si>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</si>
  <si>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</si>
  <si>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</si>
  <si>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</si>
  <si>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</si>
  <si>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</si>
  <si>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</si>
  <si>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</si>
  <si>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</si>
  <si>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</si>
  <si>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</si>
  <si>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</si>
  <si>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</si>
  <si>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</si>
  <si>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</si>
  <si>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</si>
  <si>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</si>
  <si>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</si>
  <si>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</si>
  <si>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</si>
  <si>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</si>
  <si>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</si>
  <si>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</si>
  <si>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</si>
  <si>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</si>
  <si>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</si>
  <si>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</si>
  <si>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</si>
  <si>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</si>
  <si>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</si>
  <si>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</si>
  <si>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</si>
  <si>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</si>
  <si>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</si>
  <si>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</si>
  <si>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</si>
  <si>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</si>
  <si>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</si>
  <si>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</si>
  <si>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</si>
  <si>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</si>
  <si>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</si>
  <si>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</si>
  <si>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</si>
  <si>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</si>
  <si>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</si>
  <si>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</si>
  <si>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</si>
  <si>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</si>
  <si>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</si>
  <si>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</si>
  <si>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</si>
  <si>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</si>
  <si>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</si>
  <si>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</si>
  <si>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</si>
  <si>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</si>
  <si>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</si>
  <si>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</si>
  <si>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</si>
  <si>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</si>
  <si>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</si>
  <si>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</si>
  <si>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</si>
  <si>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</si>
  <si>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</si>
  <si>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</si>
  <si>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</si>
  <si>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</si>
  <si>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</si>
  <si>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</si>
  <si>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</si>
  <si>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</si>
  <si>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</si>
  <si>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</si>
  <si>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</si>
  <si>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</si>
  <si>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</si>
  <si>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</si>
  <si>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</si>
  <si>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</si>
  <si>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</si>
  <si>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</si>
  <si>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</si>
  <si>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</si>
  <si>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</si>
  <si>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</si>
  <si>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</si>
  <si>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</si>
  <si>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</si>
  <si>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</si>
  <si>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</si>
  <si>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</si>
  <si>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</si>
  <si>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</si>
  <si>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</si>
  <si>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</si>
  <si>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</si>
  <si>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</si>
  <si>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</si>
  <si>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</si>
  <si>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</si>
  <si>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</si>
  <si>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</si>
  <si>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</si>
  <si>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</si>
  <si>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</si>
  <si>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</si>
  <si>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</si>
  <si>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</si>
  <si>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</si>
  <si>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</si>
  <si>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</si>
  <si>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</si>
  <si>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</si>
  <si>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</si>
  <si>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</si>
  <si>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</si>
  <si>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</si>
  <si>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</si>
  <si>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</si>
  <si>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</si>
  <si>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</si>
  <si>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</si>
  <si>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</si>
  <si>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</si>
  <si>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</si>
  <si>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</si>
  <si>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</si>
  <si>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</si>
  <si>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</si>
  <si>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</si>
  <si>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</si>
  <si>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</si>
  <si>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</si>
  <si>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</si>
  <si>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</si>
  <si>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</si>
  <si>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</si>
  <si>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</si>
  <si>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</si>
  <si>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</si>
  <si>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</si>
  <si>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</si>
  <si>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</si>
  <si>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</si>
  <si>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</si>
  <si>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</si>
  <si>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</si>
  <si>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</si>
  <si>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</si>
  <si>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</si>
  <si>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</si>
  <si>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</si>
  <si>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</si>
  <si>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</si>
  <si>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</si>
  <si>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</si>
  <si>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</si>
  <si>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</si>
  <si>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</si>
  <si>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</si>
  <si>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</si>
  <si>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</si>
  <si>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</si>
  <si>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</si>
  <si>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</si>
  <si>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</si>
  <si>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</si>
  <si>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</si>
  <si>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</si>
  <si>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</si>
  <si>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</si>
  <si>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</si>
  <si>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</si>
  <si>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</si>
  <si>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</si>
  <si>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</si>
  <si>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</si>
  <si>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</si>
  <si>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</si>
  <si>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</si>
  <si>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</si>
  <si>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</si>
  <si>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</si>
  <si>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</si>
  <si>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</si>
  <si>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</si>
  <si>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</si>
  <si>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</si>
  <si>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</si>
  <si>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</si>
  <si>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</si>
  <si>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</si>
  <si>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</si>
  <si>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</si>
  <si>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</si>
  <si>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</si>
  <si>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</si>
  <si>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</si>
  <si>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</si>
  <si>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</si>
  <si>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</si>
  <si>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</si>
  <si>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</si>
  <si>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</si>
  <si>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</si>
  <si>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</si>
  <si>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</si>
  <si>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</si>
  <si>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</si>
  <si>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</si>
  <si>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</si>
  <si>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</si>
  <si>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</si>
  <si>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</si>
  <si>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</si>
  <si>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</si>
  <si>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</si>
  <si>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</si>
  <si>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</si>
  <si>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</si>
  <si>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</si>
  <si>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</si>
  <si>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</si>
  <si>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</si>
  <si>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</si>
  <si>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</si>
  <si>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</si>
  <si>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</si>
  <si>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</si>
  <si>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</si>
  <si>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</si>
  <si>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</si>
  <si>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</si>
  <si>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</si>
  <si>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</si>
  <si>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</si>
  <si>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</si>
  <si>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</si>
  <si>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</si>
  <si>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</si>
  <si>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</si>
  <si>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</si>
  <si>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</si>
  <si>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</si>
  <si>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</si>
  <si>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</si>
  <si>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</si>
  <si>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</si>
  <si>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</si>
  <si>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</si>
  <si>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</si>
  <si>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</si>
  <si>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</si>
  <si>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</si>
  <si>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</si>
  <si>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</si>
  <si>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</si>
  <si>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</si>
  <si>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</si>
  <si>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</si>
  <si>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</si>
  <si>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</si>
  <si>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</si>
  <si>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</si>
  <si>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</si>
  <si>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</si>
  <si>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</si>
  <si>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</si>
  <si>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</si>
  <si>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</si>
  <si>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</si>
  <si>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</si>
  <si>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</si>
  <si>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</si>
  <si>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</si>
  <si>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</si>
  <si>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</si>
  <si>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</si>
  <si>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</si>
  <si>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</si>
  <si>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</si>
  <si>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</si>
  <si>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</si>
  <si>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</si>
  <si>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</si>
  <si>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</si>
  <si>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</si>
  <si>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</si>
  <si>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</si>
  <si>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</si>
  <si>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</si>
  <si>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</si>
  <si>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</si>
  <si>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</si>
  <si>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</si>
  <si>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</si>
  <si>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</si>
  <si>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</si>
  <si>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</si>
  <si>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</si>
  <si>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</si>
  <si>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</si>
  <si>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</si>
  <si>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</si>
  <si>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</si>
  <si>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</si>
  <si>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</si>
  <si>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</si>
  <si>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</si>
  <si>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</si>
  <si>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</si>
  <si>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</si>
  <si>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</si>
  <si>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</si>
  <si>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</si>
  <si>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</si>
  <si>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</si>
  <si>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</si>
  <si>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</si>
  <si>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</si>
  <si>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</si>
  <si>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</si>
  <si>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</si>
  <si>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</si>
  <si>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</si>
  <si>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</si>
  <si>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</si>
  <si>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</si>
  <si>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</si>
  <si>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</si>
  <si>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</si>
  <si>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</si>
  <si>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</si>
  <si>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</si>
  <si>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</si>
  <si>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</si>
  <si>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</si>
  <si>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</si>
  <si>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</si>
  <si>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</si>
  <si>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</si>
  <si>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</si>
  <si>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</si>
  <si>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</si>
  <si>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</si>
  <si>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</si>
  <si>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</si>
  <si>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</si>
  <si>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</si>
  <si>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</si>
  <si>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</si>
  <si>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</si>
  <si>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</si>
  <si>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</si>
  <si>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</si>
  <si>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</si>
  <si>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</si>
  <si>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</si>
  <si>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</si>
  <si>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</si>
  <si>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</si>
  <si>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</si>
  <si>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</si>
  <si>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</si>
  <si>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</si>
  <si>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</si>
  <si>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</si>
  <si>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</si>
  <si>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</si>
  <si>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</si>
  <si>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</si>
  <si>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</si>
  <si>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</si>
  <si>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</si>
  <si>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</si>
  <si>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</si>
  <si>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</si>
  <si>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</si>
  <si>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</si>
  <si>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</si>
  <si>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</si>
  <si>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</si>
  <si>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</si>
  <si>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</si>
  <si>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</si>
  <si>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</si>
  <si>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</si>
  <si>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</si>
  <si>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</si>
  <si>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</si>
  <si>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</si>
  <si>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</si>
  <si>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</si>
  <si>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</si>
  <si>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</si>
  <si>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</si>
  <si>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</si>
  <si>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</si>
  <si>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</si>
  <si>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</si>
  <si>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</si>
  <si>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</si>
  <si>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</si>
  <si>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</si>
  <si>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</si>
  <si>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</si>
  <si>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</si>
  <si>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</si>
  <si>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</si>
  <si>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</si>
  <si>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</si>
  <si>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</si>
  <si>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</si>
  <si>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</si>
  <si>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</si>
  <si>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</si>
  <si>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</si>
  <si>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</si>
  <si>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</si>
  <si>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</si>
  <si>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</si>
  <si>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</si>
  <si>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</si>
  <si>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</si>
  <si>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</si>
  <si>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</si>
  <si>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</si>
  <si>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</si>
  <si>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</si>
  <si>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</si>
  <si>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</si>
  <si>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</si>
  <si>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</si>
  <si>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</si>
  <si>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</si>
  <si>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</si>
  <si>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</si>
  <si>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</si>
  <si>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</si>
  <si>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</si>
  <si>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</si>
  <si>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</si>
  <si>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</si>
  <si>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</si>
  <si>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</si>
  <si>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</si>
  <si>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</si>
  <si>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</si>
  <si>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</si>
  <si>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</si>
  <si>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</si>
  <si>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</si>
  <si>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</si>
  <si>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</si>
  <si>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</si>
  <si>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</si>
  <si>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</si>
  <si>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</si>
  <si>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</si>
  <si>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</si>
  <si>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</si>
  <si>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</si>
  <si>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</si>
  <si>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</si>
  <si>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</si>
  <si>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</si>
  <si>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</si>
  <si>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</si>
  <si>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</si>
  <si>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</si>
  <si>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</si>
  <si>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</si>
  <si>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</si>
  <si>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</si>
  <si>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</si>
  <si>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</si>
  <si>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</si>
  <si>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</si>
  <si>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</si>
  <si>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</si>
  <si>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</si>
  <si>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</si>
  <si>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</si>
  <si>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</si>
  <si>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</si>
  <si>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</si>
  <si>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</si>
  <si>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</si>
  <si>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</si>
  <si>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</si>
  <si>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</si>
  <si>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</si>
  <si>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</si>
  <si>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</si>
  <si>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</si>
  <si>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</si>
  <si>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</si>
  <si>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</si>
  <si>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</si>
  <si>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</si>
  <si>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</si>
  <si>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</si>
  <si>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</si>
  <si>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</si>
  <si>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</si>
  <si>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</si>
  <si>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</si>
  <si>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</si>
  <si>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</si>
  <si>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</si>
  <si>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</si>
  <si>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</si>
  <si>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</si>
  <si>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</si>
  <si>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</si>
  <si>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</si>
  <si>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</si>
  <si>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</si>
  <si>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</si>
  <si>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</si>
  <si>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</si>
  <si>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</si>
  <si>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</si>
  <si>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</si>
  <si>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</si>
  <si>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</si>
  <si>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</si>
  <si>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</si>
  <si>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</si>
  <si>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</si>
  <si>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</si>
  <si>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</si>
  <si>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</si>
  <si>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</si>
  <si>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</si>
  <si>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</si>
  <si>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</si>
  <si>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</si>
  <si>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</si>
  <si>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</si>
  <si>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</si>
  <si>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</si>
  <si>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</si>
  <si>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</si>
  <si>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</si>
  <si>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</si>
  <si>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</si>
  <si>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</si>
  <si>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</si>
  <si>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</si>
  <si>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</si>
  <si>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</si>
  <si>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</si>
  <si>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</si>
  <si>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</si>
  <si>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</si>
  <si>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</si>
  <si>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</si>
  <si>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</si>
  <si>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</si>
  <si>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</si>
  <si>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</si>
  <si>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</si>
  <si>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</si>
  <si>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</si>
  <si>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</si>
  <si>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</si>
  <si>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</si>
  <si>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</si>
  <si>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</si>
  <si>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</si>
  <si>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</si>
  <si>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</si>
  <si>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</si>
  <si>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</si>
  <si>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</si>
  <si>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</si>
  <si>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</si>
  <si>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</si>
  <si>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</si>
  <si>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</si>
  <si>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</si>
  <si>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</si>
  <si>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</si>
  <si>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</si>
  <si>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</si>
  <si>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</si>
  <si>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</si>
  <si>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</si>
  <si>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</si>
  <si>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</si>
  <si>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</si>
  <si>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</si>
  <si>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</si>
  <si>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</si>
  <si>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</si>
  <si>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</si>
  <si>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</si>
  <si>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</si>
  <si>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</si>
  <si>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</si>
  <si>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</si>
  <si>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</si>
  <si>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</si>
  <si>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</si>
  <si>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</si>
  <si>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</si>
  <si>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</si>
  <si>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</si>
  <si>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</si>
  <si>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</si>
  <si>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</si>
  <si>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</si>
  <si>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</si>
  <si>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</si>
  <si>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</si>
  <si>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</si>
  <si>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</si>
  <si>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</si>
  <si>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</si>
  <si>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</si>
  <si>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</si>
  <si>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</si>
  <si>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</si>
  <si>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</si>
  <si>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</si>
  <si>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</si>
  <si>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</si>
  <si>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</si>
  <si>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</si>
  <si>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</si>
  <si>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</si>
  <si>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</si>
  <si>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</si>
  <si>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</si>
  <si>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</si>
  <si>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</si>
  <si>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</si>
  <si>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</si>
  <si>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</si>
  <si>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</si>
  <si>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</si>
  <si>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</si>
  <si>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</si>
  <si>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</si>
  <si>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</si>
  <si>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</si>
  <si>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</si>
  <si>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</si>
  <si>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</si>
  <si>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</si>
  <si>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</si>
  <si>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</si>
  <si>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</si>
  <si>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</si>
  <si>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</si>
  <si>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</si>
  <si>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</si>
  <si>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</si>
  <si>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</si>
  <si>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</si>
  <si>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</si>
  <si>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</si>
  <si>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</si>
  <si>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</si>
  <si>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</si>
  <si>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</si>
  <si>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</si>
  <si>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</si>
  <si>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</si>
  <si>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</si>
  <si>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</si>
  <si>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</si>
  <si>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</si>
  <si>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</si>
  <si>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</si>
  <si>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</si>
  <si>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</si>
  <si>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</si>
  <si>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</si>
  <si>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</si>
  <si>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</si>
  <si>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</si>
  <si>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</si>
  <si>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</si>
  <si>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</si>
  <si>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</si>
  <si>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</si>
  <si>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</si>
  <si>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</si>
  <si>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</si>
  <si>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</si>
  <si>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</si>
  <si>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</si>
  <si>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</si>
  <si>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</si>
  <si>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</si>
  <si>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</si>
  <si>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</si>
  <si>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</si>
  <si>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</si>
  <si>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</si>
  <si>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</si>
  <si>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</si>
  <si>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</si>
  <si>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</si>
  <si>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</si>
  <si>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</si>
  <si>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</si>
  <si>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</si>
  <si>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</si>
  <si>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</si>
  <si>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</si>
  <si>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</si>
  <si>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</si>
  <si>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</si>
  <si>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</si>
  <si>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</si>
  <si>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</si>
  <si>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</si>
  <si>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</si>
  <si>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</si>
  <si>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</si>
  <si>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</si>
  <si>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</si>
  <si>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</si>
  <si>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</si>
  <si>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</si>
  <si>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</si>
  <si>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</si>
  <si>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</si>
  <si>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</si>
  <si>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</si>
  <si>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</si>
  <si>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</si>
  <si>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</si>
  <si>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</si>
  <si>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</si>
  <si>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</si>
  <si>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</si>
  <si>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</si>
  <si>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</si>
  <si>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</si>
  <si>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</si>
  <si>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</si>
  <si>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</si>
  <si>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</si>
  <si>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</si>
  <si>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</si>
  <si>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</si>
  <si>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</si>
  <si>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</si>
  <si>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</si>
  <si>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</si>
  <si>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</si>
  <si>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</si>
  <si>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</si>
  <si>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</si>
  <si>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</si>
  <si>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</si>
  <si>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</si>
  <si>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</si>
  <si>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</si>
  <si>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</si>
  <si>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</si>
  <si>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</si>
  <si>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</si>
  <si>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</si>
  <si>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</si>
  <si>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</si>
  <si>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</si>
  <si>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</si>
  <si>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</si>
  <si>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</si>
  <si>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</si>
  <si>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</si>
  <si>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</si>
  <si>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</si>
  <si>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</si>
  <si>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</si>
  <si>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</si>
  <si>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</si>
  <si>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</si>
  <si>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</si>
  <si>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</si>
  <si>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</si>
  <si>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</si>
  <si>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</si>
  <si>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</si>
  <si>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</si>
  <si>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</si>
  <si>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</si>
  <si>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</si>
  <si>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</si>
  <si>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</si>
  <si>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</si>
  <si>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</si>
  <si>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</si>
  <si>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</si>
  <si>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</si>
  <si>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</si>
  <si>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</si>
  <si>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</si>
  <si>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</si>
  <si>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</si>
  <si>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</si>
  <si>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</si>
  <si>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</si>
  <si>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</si>
  <si>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</si>
  <si>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</si>
  <si>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</si>
  <si>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</si>
  <si>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</si>
  <si>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</si>
  <si>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</si>
  <si>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</si>
  <si>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</si>
  <si>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</si>
  <si>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</si>
  <si>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</si>
  <si>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</si>
  <si>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</si>
  <si>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</si>
  <si>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</si>
  <si>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</si>
  <si>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</si>
  <si>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</si>
  <si>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</si>
  <si>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</si>
  <si>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</si>
  <si>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</si>
  <si>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</si>
  <si>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</si>
  <si>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</si>
  <si>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</si>
  <si>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</si>
  <si>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</si>
  <si>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</si>
  <si>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</si>
  <si>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</si>
  <si>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</si>
  <si>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</si>
  <si>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</si>
  <si>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</si>
  <si>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</si>
  <si>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</si>
  <si>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</si>
  <si>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</si>
  <si>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</si>
  <si>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</si>
  <si>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</si>
  <si>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</si>
  <si>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</si>
  <si>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</si>
  <si>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</si>
  <si>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</si>
  <si>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</si>
  <si>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</si>
  <si>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</si>
  <si>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</si>
  <si>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</si>
  <si>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</si>
  <si>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</si>
  <si>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</si>
  <si>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</si>
  <si>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</si>
  <si>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</si>
  <si>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</si>
  <si>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</si>
  <si>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</si>
  <si>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</si>
  <si>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</si>
  <si>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</si>
  <si>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</si>
  <si>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</si>
  <si>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</si>
  <si>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</si>
  <si>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</si>
  <si>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</si>
  <si>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</si>
  <si>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</si>
  <si>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</si>
  <si>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</si>
  <si>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</si>
  <si>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</si>
  <si>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</si>
  <si>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</si>
  <si>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</si>
  <si>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</si>
  <si>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</si>
  <si>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</si>
  <si>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</si>
  <si>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</si>
  <si>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</si>
  <si>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</si>
  <si>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</si>
  <si>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</si>
  <si>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</si>
  <si>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</si>
  <si>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</si>
  <si>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</si>
  <si>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</si>
  <si>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</si>
  <si>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</si>
  <si>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</si>
  <si>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</si>
  <si>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</si>
  <si>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</si>
  <si>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</si>
  <si>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</si>
  <si>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</si>
  <si>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</si>
  <si>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</si>
  <si>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</si>
  <si>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</si>
  <si>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</si>
  <si>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</si>
  <si>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</si>
  <si>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</si>
  <si>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</si>
  <si>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</si>
  <si>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</si>
  <si>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</si>
  <si>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</si>
  <si>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</si>
  <si>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</si>
  <si>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</si>
  <si>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</si>
  <si>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</si>
  <si>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</si>
  <si>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</si>
  <si>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</si>
  <si>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</si>
  <si>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</si>
  <si>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</si>
  <si>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</si>
  <si>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</si>
  <si>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</si>
  <si>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</si>
  <si>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</si>
  <si>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</si>
  <si>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</si>
  <si>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</si>
  <si>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</si>
  <si>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</si>
  <si>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</si>
  <si>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</si>
  <si>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</si>
  <si>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</si>
  <si>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</si>
  <si>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</si>
  <si>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</si>
  <si>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</si>
  <si>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</si>
  <si>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</si>
  <si>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</si>
  <si>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</si>
  <si>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</si>
  <si>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</si>
  <si>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</si>
  <si>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</si>
  <si>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</si>
  <si>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</si>
  <si>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</si>
  <si>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</si>
  <si>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</si>
  <si>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</si>
  <si>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</si>
  <si>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</si>
  <si>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</si>
  <si>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</si>
  <si>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</si>
  <si>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</si>
  <si>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</si>
  <si>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</si>
  <si>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</si>
  <si>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</si>
  <si>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</si>
  <si>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</si>
  <si>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</si>
  <si>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</si>
  <si>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</si>
  <si>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</si>
  <si>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</si>
  <si>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</si>
  <si>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</si>
  <si>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</si>
  <si>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</si>
  <si>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</si>
  <si>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</si>
  <si>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</si>
  <si>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</si>
  <si>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</si>
  <si>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</si>
  <si>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</si>
  <si>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</si>
  <si>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</si>
  <si>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</si>
  <si>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</si>
  <si>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</si>
  <si>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</si>
  <si>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</si>
  <si>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</si>
  <si>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</si>
  <si>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</si>
  <si>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</si>
  <si>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</si>
  <si>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</si>
  <si>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</si>
  <si>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</si>
  <si>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</si>
  <si>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</si>
  <si>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</si>
  <si>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</si>
  <si>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</si>
  <si>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</si>
  <si>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</si>
  <si>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</si>
  <si>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</si>
  <si>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</si>
  <si>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</si>
  <si>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</si>
  <si>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</si>
  <si>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</si>
  <si>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</si>
  <si>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</si>
  <si>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</si>
  <si>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</si>
  <si>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</si>
  <si>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</si>
  <si>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</si>
  <si>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</si>
  <si>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</si>
  <si>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</si>
  <si>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</si>
  <si>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</si>
  <si>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</si>
  <si>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</si>
  <si>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</si>
  <si>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</si>
  <si>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</si>
  <si>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</si>
  <si>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</si>
  <si>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</si>
  <si>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</si>
  <si>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</si>
  <si>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</si>
  <si>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</si>
  <si>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</si>
  <si>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</si>
  <si>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</si>
  <si>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</si>
  <si>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</si>
  <si>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</si>
  <si>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</si>
  <si>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</si>
  <si>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</si>
  <si>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</si>
  <si>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</si>
  <si>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</si>
  <si>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</si>
  <si>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</si>
  <si>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</si>
  <si>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</si>
  <si>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</si>
  <si>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</si>
  <si>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</si>
  <si>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</si>
  <si>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</si>
  <si>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</si>
  <si>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</si>
  <si>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</si>
  <si>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</si>
  <si>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</si>
  <si>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</si>
  <si>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</si>
  <si>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</si>
  <si>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</si>
  <si>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</si>
  <si>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</si>
  <si>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</si>
  <si>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</si>
  <si>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</si>
  <si>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</si>
  <si>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</si>
  <si>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</si>
  <si>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</si>
  <si>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</si>
  <si>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</si>
  <si>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</si>
  <si>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</si>
  <si>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</si>
  <si>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</si>
  <si>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</si>
  <si>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</si>
  <si>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</si>
  <si>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</si>
  <si>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</si>
  <si>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</si>
  <si>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</si>
  <si>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</si>
  <si>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</si>
  <si>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</si>
  <si>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</si>
  <si>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</si>
  <si>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</si>
  <si>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</si>
  <si>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</si>
  <si>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</si>
  <si>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</si>
  <si>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</si>
  <si>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</si>
  <si>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</si>
  <si>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</si>
  <si>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</si>
  <si>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</si>
  <si>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</si>
  <si>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</si>
  <si>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</si>
  <si>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</si>
  <si>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</si>
  <si>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</si>
  <si>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</si>
  <si>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</si>
  <si>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</si>
  <si>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</si>
  <si>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</si>
  <si>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</si>
  <si>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</si>
  <si>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</si>
  <si>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</si>
  <si>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</si>
  <si>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</si>
  <si>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</si>
  <si>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</si>
  <si>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</si>
  <si>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</si>
  <si>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</si>
  <si>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</si>
  <si>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</si>
  <si>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</si>
  <si>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</si>
  <si>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</si>
  <si>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</si>
  <si>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</si>
  <si>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</si>
  <si>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</si>
  <si>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</si>
  <si>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</si>
  <si>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</si>
  <si>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</si>
  <si>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</si>
  <si>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</si>
  <si>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</si>
  <si>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</si>
  <si>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</si>
  <si>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</si>
  <si>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</si>
  <si>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</si>
  <si>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</si>
  <si>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</si>
  <si>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</si>
  <si>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</si>
  <si>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</si>
  <si>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</si>
  <si>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</si>
  <si>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</si>
  <si>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</si>
  <si>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</si>
  <si>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</si>
  <si>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</si>
  <si>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</si>
  <si>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</si>
  <si>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</si>
  <si>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</si>
  <si>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</si>
  <si>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</si>
  <si>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</si>
  <si>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</si>
  <si>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</si>
  <si>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</si>
  <si>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</si>
  <si>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</si>
  <si>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</si>
  <si>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</si>
  <si>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</si>
  <si>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</si>
  <si>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</si>
  <si>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</si>
  <si>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</si>
  <si>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</si>
  <si>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</si>
  <si>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</si>
  <si>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</si>
  <si>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</si>
  <si>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</si>
  <si>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</si>
  <si>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</si>
  <si>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</si>
  <si>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</si>
  <si>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</si>
  <si>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</si>
  <si>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</si>
  <si>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</si>
  <si>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</si>
  <si>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</si>
  <si>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</si>
  <si>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</si>
  <si>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</si>
  <si>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</si>
  <si>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</si>
  <si>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</si>
  <si>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</si>
  <si>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</si>
  <si>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</si>
  <si>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</si>
  <si>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</si>
  <si>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</si>
  <si>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</si>
  <si>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</si>
  <si>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</si>
  <si>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</si>
  <si>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</si>
  <si>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</si>
  <si>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</si>
  <si>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</si>
  <si>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</si>
  <si>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</si>
  <si>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</si>
  <si>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</si>
  <si>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</si>
  <si>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</si>
  <si>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</si>
  <si>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</si>
  <si>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</si>
  <si>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</si>
  <si>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</si>
  <si>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</si>
  <si>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</si>
  <si>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</si>
  <si>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</si>
  <si>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</si>
  <si>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</si>
  <si>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</si>
  <si>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</si>
  <si>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</si>
  <si>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</si>
  <si>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</si>
  <si>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</si>
  <si>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</si>
  <si>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</si>
  <si>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</si>
  <si>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</si>
  <si>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</si>
  <si>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</si>
  <si>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</si>
  <si>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</si>
  <si>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</si>
  <si>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</si>
  <si>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</si>
  <si>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</si>
  <si>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</si>
  <si>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</si>
  <si>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</si>
  <si>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</si>
  <si>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</si>
  <si>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</si>
  <si>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</si>
  <si>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</si>
  <si>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</si>
  <si>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</si>
  <si>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</si>
  <si>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</si>
  <si>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</si>
  <si>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</si>
  <si>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</si>
  <si>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</si>
  <si>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</si>
  <si>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</si>
  <si>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</si>
  <si>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</si>
  <si>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</si>
  <si>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</si>
  <si>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</si>
  <si>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</si>
  <si>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</si>
  <si>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</si>
  <si>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</si>
  <si>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</si>
  <si>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</si>
  <si>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</si>
  <si>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</si>
  <si>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</si>
  <si>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</si>
  <si>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</si>
  <si>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</si>
  <si>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</si>
  <si>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</si>
  <si>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</si>
  <si>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</si>
  <si>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</si>
  <si>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</si>
  <si>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</si>
  <si>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</si>
  <si>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</si>
  <si>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</si>
  <si>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</si>
  <si>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</si>
  <si>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</si>
  <si>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</si>
  <si>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</si>
  <si>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</si>
  <si>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</si>
  <si>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</si>
  <si>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</si>
  <si>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</si>
  <si>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</si>
  <si>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</si>
  <si>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</si>
  <si>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</si>
  <si>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</si>
  <si>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</si>
  <si>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</si>
  <si>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</si>
  <si>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</si>
  <si>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</si>
  <si>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</si>
  <si>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</si>
  <si>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</si>
  <si>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</si>
  <si>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</si>
  <si>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</si>
  <si>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</si>
  <si>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</si>
  <si>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</si>
  <si>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</si>
  <si>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</si>
  <si>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</si>
  <si>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</si>
  <si>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</si>
  <si>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</si>
  <si>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</si>
  <si>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</si>
  <si>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</si>
  <si>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</si>
  <si>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</si>
  <si>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</si>
  <si>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</si>
  <si>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</si>
  <si>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</si>
  <si>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</si>
  <si>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</si>
  <si>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</si>
  <si>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</si>
  <si>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</si>
  <si>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</si>
  <si>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</si>
  <si>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</si>
  <si>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</si>
  <si>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</si>
  <si>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</si>
  <si>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</si>
  <si>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</si>
  <si>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</si>
  <si>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</si>
  <si>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</si>
  <si>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</si>
  <si>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</si>
  <si>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</si>
  <si>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</si>
  <si>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</si>
  <si>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</si>
  <si>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</si>
  <si>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</si>
  <si>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</si>
  <si>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</si>
  <si>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</si>
  <si>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</si>
  <si>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</si>
  <si>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</si>
  <si>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</si>
  <si>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</si>
  <si>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</si>
  <si>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</si>
  <si>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</si>
  <si>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</si>
  <si>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</si>
  <si>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</si>
  <si>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</si>
  <si>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</si>
  <si>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</si>
  <si>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</si>
  <si>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</si>
  <si>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</si>
  <si>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</si>
  <si>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</si>
  <si>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</si>
  <si>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</si>
  <si>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</si>
  <si>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</si>
  <si>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</si>
  <si>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</si>
  <si>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</si>
  <si>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</si>
  <si>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</si>
  <si>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</si>
  <si>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</si>
  <si>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</si>
  <si>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</si>
  <si>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</si>
  <si>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</si>
  <si>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</si>
  <si>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</si>
  <si>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</si>
  <si>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</si>
  <si>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</si>
  <si>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</si>
  <si>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</si>
  <si>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</si>
  <si>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</si>
  <si>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</si>
  <si>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</si>
  <si>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</si>
  <si>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</si>
  <si>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</si>
  <si>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</si>
  <si>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</si>
  <si>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</si>
  <si>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</si>
  <si>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</si>
  <si>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</si>
  <si>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</si>
  <si>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</si>
  <si>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</si>
  <si>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</si>
  <si>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</si>
  <si>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</si>
  <si>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</si>
  <si>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</si>
  <si>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</si>
  <si>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</si>
  <si>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</si>
  <si>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</si>
  <si>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</si>
  <si>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</si>
  <si>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</si>
  <si>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</si>
  <si>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</si>
  <si>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</si>
  <si>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</si>
  <si>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</si>
  <si>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</si>
  <si>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</si>
  <si>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</si>
  <si>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</si>
  <si>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</si>
  <si>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</si>
  <si>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</si>
  <si>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</si>
  <si>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</si>
  <si>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</si>
  <si>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</si>
  <si>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</si>
  <si>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</si>
  <si>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</si>
  <si>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</si>
  <si>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</si>
  <si>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</si>
  <si>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</si>
  <si>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</si>
  <si>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</si>
  <si>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</si>
  <si>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</si>
  <si>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</si>
  <si>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</si>
  <si>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</si>
  <si>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</si>
  <si>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</si>
  <si>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</si>
  <si>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</si>
  <si>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</si>
  <si>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</si>
  <si>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</si>
  <si>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</si>
  <si>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</si>
  <si>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</si>
  <si>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</si>
  <si>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</si>
  <si>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</si>
  <si>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</si>
  <si>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</si>
  <si>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</si>
  <si>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</si>
  <si>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</si>
  <si>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</si>
  <si>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</si>
  <si>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</si>
  <si>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</si>
  <si>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</si>
  <si>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</si>
  <si>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</si>
  <si>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</si>
  <si>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</si>
  <si>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</si>
  <si>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</si>
  <si>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</si>
  <si>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</si>
  <si>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</si>
  <si>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</si>
  <si>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</si>
  <si>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</si>
  <si>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</si>
  <si>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</si>
  <si>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</si>
  <si>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</si>
  <si>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</si>
  <si>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</si>
  <si>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</si>
  <si>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</si>
  <si>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</si>
  <si>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</si>
  <si>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</si>
  <si>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</si>
  <si>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</si>
  <si>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</si>
  <si>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</si>
  <si>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</si>
  <si>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</si>
  <si>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</si>
  <si>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</si>
  <si>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</si>
  <si>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</si>
  <si>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</si>
  <si>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</si>
  <si>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</si>
  <si>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</si>
  <si>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</si>
  <si>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</si>
  <si>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</si>
  <si>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</si>
  <si>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</si>
  <si>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</si>
  <si>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</si>
  <si>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</si>
  <si>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</si>
  <si>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</si>
  <si>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</si>
  <si>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</si>
  <si>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</si>
  <si>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</si>
  <si>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</si>
  <si>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</si>
  <si>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</si>
  <si>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</si>
  <si>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</si>
  <si>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</si>
  <si>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</si>
  <si>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</si>
  <si>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</si>
  <si>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</si>
  <si>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</si>
  <si>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</si>
  <si>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</si>
  <si>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</si>
  <si>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</si>
  <si>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</si>
  <si>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</si>
  <si>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</si>
  <si>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</si>
  <si>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</si>
  <si>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</si>
  <si>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</si>
  <si>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</si>
  <si>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</si>
  <si>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</si>
  <si>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</si>
  <si>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</si>
  <si>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</si>
  <si>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</si>
  <si>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</si>
  <si>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</si>
  <si>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</si>
  <si>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</si>
  <si>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</si>
  <si>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</si>
  <si>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</si>
  <si>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</si>
  <si>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</si>
  <si>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</si>
  <si>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</si>
  <si>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</si>
  <si>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</si>
  <si>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</si>
  <si>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</si>
  <si>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</si>
  <si>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</si>
  <si>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</si>
  <si>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</si>
  <si>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</si>
  <si>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</si>
  <si>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</si>
  <si>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</si>
  <si>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</si>
  <si>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</si>
  <si>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</si>
  <si>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</si>
  <si>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</si>
  <si>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</si>
  <si>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</si>
  <si>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</si>
  <si>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</si>
  <si>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</si>
  <si>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</si>
  <si>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</si>
  <si>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</si>
  <si>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</si>
  <si>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</si>
  <si>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</si>
  <si>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</si>
  <si>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</si>
  <si>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</si>
  <si>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</si>
  <si>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</si>
  <si>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</si>
  <si>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</si>
  <si>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</si>
  <si>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</si>
  <si>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</si>
  <si>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</si>
  <si>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</si>
  <si>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</si>
  <si>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</si>
  <si>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</si>
  <si>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</si>
  <si>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</si>
  <si>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</si>
  <si>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</si>
  <si>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</si>
  <si>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</si>
  <si>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</si>
  <si>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</si>
  <si>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</si>
  <si>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</si>
  <si>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</si>
  <si>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</si>
  <si>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</si>
  <si>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</si>
  <si>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</si>
  <si>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</si>
  <si>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</si>
  <si>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</si>
  <si>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</si>
  <si>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</si>
  <si>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</si>
  <si>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</si>
  <si>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</si>
  <si>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</si>
  <si>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</si>
  <si>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</si>
  <si>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</si>
  <si>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</si>
  <si>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</si>
  <si>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</si>
  <si>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</si>
  <si>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</si>
  <si>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</si>
  <si>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</si>
  <si>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</si>
  <si>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</si>
  <si>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</si>
  <si>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</si>
  <si>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</si>
  <si>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</si>
  <si>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</si>
  <si>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</si>
  <si>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</si>
  <si>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</si>
  <si>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</si>
  <si>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</si>
  <si>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</si>
  <si>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</si>
  <si>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</si>
  <si>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</si>
  <si>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</si>
  <si>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</si>
  <si>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</si>
  <si>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</si>
  <si>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</si>
  <si>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</si>
  <si>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</si>
  <si>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</si>
  <si>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</si>
  <si>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</si>
  <si>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</si>
  <si>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</si>
  <si>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</si>
  <si>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</si>
  <si>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</si>
  <si>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</si>
  <si>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</si>
  <si>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</si>
  <si>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</si>
  <si>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</si>
  <si>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</si>
  <si>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</si>
  <si>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</si>
  <si>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</si>
  <si>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</si>
  <si>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</si>
  <si>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</si>
  <si>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</si>
  <si>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</si>
  <si>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</si>
  <si>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</si>
  <si>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</si>
  <si>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</si>
  <si>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</si>
  <si>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</si>
  <si>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</si>
  <si>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</si>
  <si>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</si>
  <si>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</si>
  <si>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</si>
  <si>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</si>
  <si>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</si>
  <si>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</si>
  <si>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</si>
  <si>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</si>
  <si>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</si>
  <si>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</si>
  <si>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</si>
  <si>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</si>
  <si>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</si>
  <si>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</si>
  <si>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</si>
  <si>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</si>
  <si>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</si>
  <si>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</si>
  <si>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</si>
  <si>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</si>
  <si>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</si>
  <si>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</si>
  <si>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</si>
  <si>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</si>
  <si>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</si>
  <si>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</si>
  <si>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</si>
  <si>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</si>
  <si>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</si>
  <si>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</si>
  <si>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</si>
  <si>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</si>
  <si>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</si>
  <si>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</si>
  <si>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</si>
  <si>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</si>
  <si>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</si>
  <si>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</si>
  <si>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</si>
  <si>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</si>
  <si>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</si>
  <si>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</si>
  <si>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</si>
  <si>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</si>
  <si>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</si>
  <si>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</si>
  <si>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</si>
  <si>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</si>
  <si>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</si>
  <si>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</si>
  <si>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</si>
  <si>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</si>
  <si>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</si>
  <si>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</si>
  <si>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</si>
  <si>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</si>
  <si>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</si>
  <si>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</si>
  <si>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</si>
  <si>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</si>
  <si>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</si>
  <si>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</si>
  <si>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</si>
  <si>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</si>
  <si>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</si>
  <si>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</si>
  <si>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</si>
  <si>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</si>
  <si>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</si>
  <si>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</si>
  <si>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</si>
  <si>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</si>
  <si>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</si>
  <si>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</si>
  <si>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</si>
  <si>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</si>
  <si>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</si>
  <si>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</si>
  <si>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</si>
  <si>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</si>
  <si>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</si>
  <si>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</si>
  <si>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</si>
  <si>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</si>
  <si>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</si>
  <si>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</si>
  <si>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</si>
  <si>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</si>
  <si>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</si>
  <si>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</si>
  <si>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</si>
  <si>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</si>
  <si>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</si>
  <si>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</si>
  <si>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</si>
  <si>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</si>
  <si>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</si>
  <si>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</si>
  <si>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</si>
  <si>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</si>
  <si>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</si>
  <si>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</si>
  <si>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</si>
  <si>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</si>
  <si>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</si>
  <si>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</si>
  <si>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</si>
  <si>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</si>
  <si>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</si>
  <si>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</si>
  <si>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</si>
  <si>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</si>
  <si>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</si>
  <si>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</si>
  <si>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</si>
  <si>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</si>
  <si>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</si>
  <si>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</si>
  <si>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</si>
  <si>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</si>
  <si>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</si>
  <si>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</si>
  <si>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</si>
  <si>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</si>
  <si>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</si>
  <si>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</si>
  <si>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</si>
  <si>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</si>
  <si>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</si>
  <si>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</si>
  <si>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</si>
  <si>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</si>
  <si>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</si>
  <si>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</si>
  <si>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</si>
  <si>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</si>
  <si>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</si>
  <si>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</si>
  <si>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</si>
  <si>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</si>
  <si>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</si>
  <si>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</si>
  <si>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</si>
  <si>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</si>
  <si>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</si>
  <si>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</si>
  <si>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</si>
  <si>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</si>
  <si>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</si>
  <si>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</si>
  <si>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</si>
  <si>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</si>
  <si>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</si>
  <si>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</si>
  <si>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</si>
  <si>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</si>
  <si>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</si>
  <si>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</si>
  <si>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</si>
  <si>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</si>
  <si>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</si>
  <si>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</si>
  <si>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</si>
  <si>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</si>
  <si>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</si>
  <si>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</si>
  <si>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</si>
  <si>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</si>
  <si>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</si>
  <si>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</si>
  <si>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</si>
  <si>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</si>
  <si>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</si>
  <si>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</si>
  <si>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</si>
  <si>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</si>
  <si>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</si>
  <si>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</si>
  <si>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</si>
  <si>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</si>
  <si>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</si>
  <si>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</si>
  <si>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</si>
  <si>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</si>
  <si>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</si>
  <si>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</si>
  <si>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</si>
  <si>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</si>
  <si>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</si>
  <si>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</si>
  <si>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</si>
  <si>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</si>
  <si>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</si>
  <si>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</si>
  <si>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</si>
  <si>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</si>
  <si>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</si>
  <si>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</si>
  <si>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</si>
  <si>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</si>
  <si>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</si>
  <si>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</si>
  <si>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</si>
  <si>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</si>
  <si>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</si>
  <si>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</si>
  <si>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</si>
  <si>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</si>
  <si>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</si>
  <si>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</si>
  <si>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</si>
  <si>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</si>
  <si>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</si>
  <si>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</si>
  <si>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</si>
  <si>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</si>
  <si>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</si>
  <si>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</si>
  <si>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</si>
  <si>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</si>
  <si>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</si>
  <si>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</si>
  <si>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</si>
  <si>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</si>
  <si>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</si>
  <si>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</si>
  <si>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</si>
  <si>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</si>
  <si>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</si>
  <si>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</si>
  <si>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</si>
  <si>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</si>
  <si>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</si>
  <si>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</si>
  <si>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</si>
  <si>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</si>
  <si>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</si>
  <si>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</si>
  <si>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</si>
  <si>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</si>
  <si>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</si>
  <si>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</si>
  <si>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</si>
  <si>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</si>
  <si>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</si>
  <si>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</si>
  <si>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</si>
  <si>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</si>
  <si>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</si>
  <si>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</si>
  <si>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</si>
  <si>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</si>
  <si>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</si>
  <si>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</si>
  <si>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</si>
  <si>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</si>
  <si>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</si>
  <si>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</si>
  <si>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</si>
  <si>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</si>
  <si>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</si>
  <si>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</si>
  <si>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</si>
  <si>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</si>
  <si>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</si>
  <si>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</si>
  <si>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</si>
  <si>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</si>
  <si>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</si>
  <si>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</si>
  <si>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</si>
  <si>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</si>
  <si>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</si>
  <si>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</si>
  <si>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</si>
  <si>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</si>
  <si>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</si>
  <si>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</si>
  <si>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</si>
  <si>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</si>
  <si>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</si>
  <si>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</si>
  <si>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</si>
  <si>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</si>
  <si>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</si>
  <si>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</si>
  <si>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</si>
  <si>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</si>
  <si>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</si>
  <si>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</si>
  <si>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</si>
  <si>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</si>
  <si>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</si>
  <si>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</si>
  <si>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</si>
  <si>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</si>
  <si>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</si>
  <si>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</si>
  <si>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</si>
  <si>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</si>
  <si>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</si>
  <si>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</si>
  <si>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</si>
  <si>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</si>
  <si>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</si>
  <si>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</si>
  <si>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</si>
  <si>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</si>
  <si>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</si>
  <si>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</si>
  <si>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</si>
  <si>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</si>
  <si>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</si>
  <si>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</si>
  <si>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</si>
  <si>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</si>
  <si>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</si>
  <si>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</si>
  <si>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</si>
  <si>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</si>
  <si>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</si>
  <si>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</si>
  <si>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</si>
  <si>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</si>
  <si>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</si>
  <si>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</si>
  <si>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</si>
  <si>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</si>
  <si>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</si>
  <si>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</si>
  <si>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</si>
  <si>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</si>
  <si>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</si>
  <si>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</si>
  <si>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</si>
  <si>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</si>
  <si>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</si>
  <si>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</si>
  <si>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</si>
  <si>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</si>
  <si>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</si>
  <si>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</si>
  <si>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</si>
  <si>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</si>
  <si>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</si>
  <si>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</si>
  <si>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</si>
  <si>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</si>
  <si>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</si>
  <si>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</si>
  <si>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</si>
  <si>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</si>
  <si>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</si>
  <si>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</si>
  <si>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</si>
  <si>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</si>
  <si>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</si>
  <si>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</si>
  <si>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</si>
  <si>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</si>
  <si>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</si>
  <si>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</si>
  <si>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</si>
  <si>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</si>
  <si>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</si>
  <si>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</si>
  <si>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</si>
  <si>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</si>
  <si>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</si>
  <si>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</si>
  <si>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</si>
  <si>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</si>
  <si>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</si>
  <si>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</si>
  <si>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</si>
  <si>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</si>
  <si>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</si>
  <si>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</si>
  <si>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</si>
  <si>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</si>
  <si>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</si>
  <si>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</si>
  <si>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</si>
  <si>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</si>
  <si>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</si>
  <si>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</si>
  <si>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</si>
  <si>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</si>
  <si>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</si>
  <si>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</si>
  <si>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</si>
  <si>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</si>
  <si>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</si>
  <si>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</si>
  <si>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</si>
  <si>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</si>
  <si>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</si>
  <si>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</si>
  <si>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</si>
  <si>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</si>
  <si>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</si>
  <si>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</si>
  <si>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</si>
  <si>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</si>
  <si>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</si>
  <si>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</si>
  <si>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</si>
  <si>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</si>
  <si>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</si>
  <si>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</si>
  <si>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</si>
  <si>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</si>
  <si>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</si>
  <si>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</si>
  <si>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</si>
  <si>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</si>
  <si>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</si>
  <si>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</si>
  <si>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</si>
  <si>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</si>
  <si>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</si>
  <si>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</si>
  <si>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</si>
  <si>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</si>
  <si>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</si>
  <si>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</si>
  <si>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</si>
  <si>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</si>
  <si>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</si>
  <si>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</si>
  <si>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</si>
  <si>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</si>
  <si>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</si>
  <si>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</si>
  <si>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</si>
  <si>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</si>
  <si>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</si>
  <si>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</si>
  <si>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</si>
  <si>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</si>
  <si>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</si>
  <si>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</si>
  <si>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</si>
  <si>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</si>
  <si>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</si>
  <si>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</si>
  <si>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</si>
  <si>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</si>
  <si>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</si>
  <si>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</si>
  <si>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</si>
  <si>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</si>
  <si>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</si>
  <si>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</si>
  <si>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</si>
  <si>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</si>
  <si>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</si>
  <si>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</si>
  <si>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</si>
  <si>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</si>
  <si>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</si>
  <si>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</si>
  <si>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</si>
  <si>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</si>
  <si>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</si>
  <si>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</si>
  <si>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</si>
  <si>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</si>
  <si>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</si>
  <si>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</si>
  <si>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</si>
  <si>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</si>
  <si>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</si>
  <si>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</si>
  <si>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</si>
  <si>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</si>
  <si>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</si>
  <si>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</si>
  <si>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</si>
  <si>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</si>
  <si>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</si>
  <si>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</si>
  <si>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</si>
  <si>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</si>
  <si>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</si>
  <si>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</si>
  <si>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</si>
  <si>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</si>
  <si>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</si>
  <si>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</si>
  <si>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</si>
  <si>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</si>
  <si>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</si>
  <si>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</si>
  <si>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</si>
  <si>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</si>
  <si>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</si>
  <si>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</si>
  <si>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</si>
  <si>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</si>
  <si>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</si>
  <si>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</si>
  <si>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</si>
  <si>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</si>
  <si>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</si>
  <si>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</si>
  <si>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</si>
  <si>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</si>
  <si>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</si>
  <si>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</si>
  <si>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</si>
  <si>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</si>
  <si>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</si>
  <si>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</si>
  <si>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</si>
  <si>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</si>
  <si>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</si>
  <si>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</si>
  <si>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</si>
  <si>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</si>
  <si>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</si>
  <si>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</si>
  <si>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</si>
  <si>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</si>
  <si>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</si>
  <si>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</si>
  <si>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</si>
  <si>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</si>
  <si>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</si>
  <si>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</si>
  <si>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</si>
  <si>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</si>
  <si>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</si>
  <si>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</si>
  <si>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</si>
  <si>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</si>
  <si>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</si>
  <si>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</si>
  <si>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</si>
  <si>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</si>
  <si>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</si>
  <si>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</si>
  <si>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</si>
  <si>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</si>
  <si>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</si>
  <si>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</si>
  <si>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</si>
  <si>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</si>
  <si>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</si>
  <si>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</si>
  <si>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</si>
  <si>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</si>
  <si>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</si>
  <si>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</si>
  <si>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</si>
  <si>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</si>
  <si>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</si>
  <si>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</si>
  <si>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</si>
  <si>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</si>
  <si>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</si>
  <si>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</si>
  <si>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</si>
  <si>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</si>
  <si>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</si>
  <si>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</si>
  <si>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</si>
  <si>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</si>
  <si>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</si>
  <si>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</si>
  <si>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</si>
  <si>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</si>
  <si>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</si>
  <si>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</si>
  <si>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</si>
  <si>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</si>
  <si>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</si>
  <si>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</si>
  <si>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</si>
  <si>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</si>
  <si>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</si>
  <si>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</si>
  <si>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</si>
  <si>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</si>
  <si>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</si>
  <si>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</si>
  <si>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</si>
  <si>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</si>
  <si>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</si>
  <si>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</si>
  <si>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</si>
  <si>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</si>
  <si>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</si>
  <si>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</si>
  <si>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</si>
  <si>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</si>
  <si>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</si>
  <si>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</si>
  <si>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</si>
  <si>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</si>
  <si>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</si>
  <si>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</si>
  <si>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</si>
  <si>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</si>
  <si>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</si>
  <si>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</si>
  <si>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</si>
  <si>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</si>
  <si>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</si>
  <si>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</si>
  <si>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</si>
  <si>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</si>
  <si>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</si>
  <si>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</si>
  <si>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</si>
  <si>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</si>
  <si>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</si>
  <si>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</si>
  <si>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</si>
  <si>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</si>
  <si>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</si>
  <si>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</si>
  <si>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</si>
  <si>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</si>
  <si>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</si>
  <si>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</si>
  <si>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</si>
  <si>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</si>
  <si>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</si>
  <si>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</si>
  <si>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</si>
  <si>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</si>
  <si>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</si>
  <si>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</si>
  <si>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</si>
  <si>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</si>
  <si>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</si>
  <si>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</si>
  <si>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</si>
  <si>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</si>
  <si>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</si>
  <si>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</si>
  <si>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</si>
  <si>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</si>
  <si>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</si>
  <si>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</si>
  <si>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</si>
  <si>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</si>
  <si>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</si>
  <si>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</si>
  <si>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</si>
  <si>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</si>
  <si>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</si>
  <si>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</si>
  <si>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</si>
  <si>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</si>
  <si>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</si>
  <si>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</si>
  <si>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</si>
  <si>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</si>
  <si>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</si>
  <si>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</si>
  <si>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</si>
  <si>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</si>
  <si>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</si>
  <si>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</si>
  <si>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</si>
  <si>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</si>
  <si>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</si>
  <si>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</si>
  <si>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</si>
  <si>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</si>
  <si>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</si>
  <si>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</si>
  <si>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</si>
  <si>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</si>
  <si>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</si>
  <si>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</si>
  <si>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</si>
  <si>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</si>
  <si>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</si>
  <si>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</si>
  <si>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</si>
  <si>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</si>
  <si>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</si>
  <si>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</si>
  <si>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</si>
  <si>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</si>
  <si>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</si>
  <si>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</si>
  <si>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</si>
  <si>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</si>
  <si>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</si>
  <si>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</si>
  <si>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</si>
  <si>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</si>
  <si>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</si>
  <si>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</si>
  <si>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</si>
  <si>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</si>
  <si>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</si>
  <si>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</si>
  <si>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</si>
  <si>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</si>
  <si>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</si>
  <si>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</si>
  <si>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</si>
  <si>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</si>
  <si>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</si>
  <si>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</si>
  <si>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</si>
  <si>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</si>
  <si>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</si>
  <si>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</si>
  <si>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</si>
  <si>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</si>
  <si>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</si>
  <si>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</si>
  <si>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</si>
  <si>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</si>
  <si>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</si>
  <si>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</si>
  <si>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</si>
  <si>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</si>
  <si>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</si>
  <si>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</si>
  <si>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</si>
  <si>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</si>
  <si>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</si>
  <si>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</si>
  <si>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</si>
  <si>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</si>
  <si>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</si>
  <si>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</si>
  <si>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</si>
  <si>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</si>
  <si>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</si>
  <si>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</si>
  <si>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</si>
  <si>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</si>
  <si>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</si>
  <si>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</si>
  <si>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</si>
  <si>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</si>
  <si>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</si>
  <si>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</si>
  <si>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</si>
  <si>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</si>
  <si>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</si>
  <si>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</si>
  <si>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</si>
  <si>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</si>
  <si>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</si>
  <si>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</si>
  <si>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</si>
  <si>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</si>
  <si>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</si>
  <si>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</si>
  <si>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</si>
  <si>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</si>
  <si>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</si>
  <si>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</si>
  <si>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</si>
  <si>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</si>
  <si>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</si>
  <si>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</si>
  <si>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</si>
  <si>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</si>
  <si>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</si>
  <si>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</si>
  <si>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</si>
  <si>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</si>
  <si>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</si>
  <si>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</si>
  <si>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</si>
  <si>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</si>
  <si>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</si>
  <si>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</si>
  <si>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</si>
  <si>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</si>
  <si>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</si>
  <si>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</si>
  <si>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</si>
  <si>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</si>
  <si>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</si>
  <si>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</si>
  <si>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</si>
  <si>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</si>
  <si>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</si>
  <si>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</si>
  <si>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</si>
  <si>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</si>
  <si>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</si>
  <si>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</si>
  <si>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</si>
  <si>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</si>
  <si>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</si>
  <si>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</si>
  <si>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</si>
  <si>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</si>
  <si>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</si>
  <si>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</si>
  <si>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</si>
  <si>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</si>
  <si>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</si>
  <si>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</si>
  <si>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</si>
  <si>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</si>
  <si>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</si>
  <si>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</si>
  <si>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</si>
  <si>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</si>
  <si>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</si>
  <si>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</si>
  <si>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</si>
  <si>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</si>
  <si>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</si>
  <si>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</si>
  <si>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</si>
  <si>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</si>
  <si>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</si>
  <si>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</si>
  <si>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</si>
  <si>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</si>
  <si>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</si>
  <si>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</si>
  <si>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</si>
  <si>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</si>
  <si>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</si>
  <si>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</si>
  <si>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</si>
  <si>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</si>
  <si>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</si>
  <si>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</si>
  <si>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</si>
  <si>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</si>
  <si>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</si>
  <si>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</si>
  <si>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</si>
  <si>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</si>
  <si>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</si>
  <si>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</si>
  <si>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</si>
  <si>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</si>
  <si>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</si>
  <si>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</si>
  <si>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</si>
  <si>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</si>
  <si>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</si>
  <si>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</si>
  <si>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</si>
  <si>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</si>
  <si>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</si>
  <si>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</si>
  <si>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</si>
  <si>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</si>
  <si>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</si>
  <si>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</si>
  <si>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</si>
  <si>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</si>
  <si>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</si>
  <si>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</si>
  <si>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</si>
  <si>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</si>
  <si>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</si>
  <si>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</si>
  <si>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</si>
  <si>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</si>
  <si>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</si>
  <si>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</si>
  <si>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</si>
  <si>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</si>
  <si>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</si>
  <si>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</si>
  <si>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</si>
  <si>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</si>
  <si>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</si>
  <si>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</si>
  <si>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</si>
  <si>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</si>
  <si>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</si>
  <si>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</si>
  <si>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</si>
  <si>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</si>
  <si>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</si>
  <si>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</si>
  <si>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</si>
  <si>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</si>
  <si>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</si>
  <si>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</si>
  <si>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</si>
  <si>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</si>
  <si>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</si>
  <si>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</si>
  <si>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</si>
  <si>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</si>
  <si>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</si>
  <si>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</si>
  <si>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</si>
  <si>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</si>
  <si>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</si>
  <si>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</si>
  <si>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</si>
  <si>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</si>
  <si>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</si>
  <si>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</si>
  <si>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</si>
  <si>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</si>
  <si>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</si>
  <si>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</si>
  <si>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</si>
  <si>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</si>
  <si>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</si>
  <si>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</si>
  <si>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</si>
  <si>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</si>
  <si>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</si>
  <si>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</si>
  <si>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</si>
  <si>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</si>
  <si>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</si>
  <si>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</si>
  <si>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</si>
  <si>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</si>
  <si>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</si>
  <si>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</si>
  <si>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</si>
  <si>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</si>
  <si>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</si>
  <si>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</si>
  <si>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</si>
  <si>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</si>
  <si>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</si>
  <si>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</si>
  <si>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</si>
  <si>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</si>
  <si>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</si>
  <si>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</si>
  <si>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</si>
  <si>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</si>
  <si>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</si>
  <si>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</si>
  <si>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</si>
  <si>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</si>
  <si>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</si>
  <si>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</si>
  <si>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</si>
  <si>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</si>
  <si>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</si>
  <si>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</si>
  <si>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</si>
  <si>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</si>
  <si>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</si>
  <si>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</si>
  <si>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</si>
  <si>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</si>
  <si>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</si>
  <si>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</si>
  <si>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</si>
  <si>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</si>
  <si>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</si>
  <si>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</si>
  <si>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</si>
  <si>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</si>
  <si>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</si>
  <si>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</si>
  <si>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</si>
  <si>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</si>
  <si>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</si>
  <si>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</si>
  <si>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</si>
  <si>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</si>
  <si>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</si>
  <si>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</si>
  <si>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</si>
  <si>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</si>
  <si>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</si>
  <si>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</si>
  <si>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</si>
  <si>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</si>
  <si>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</si>
  <si>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</si>
  <si>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</si>
  <si>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</si>
  <si>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</si>
  <si>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</si>
  <si>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</si>
  <si>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</si>
  <si>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</si>
  <si>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</si>
  <si>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</si>
  <si>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</si>
  <si>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</si>
  <si>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</si>
  <si>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</si>
  <si>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</si>
  <si>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</si>
  <si>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</si>
  <si>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</si>
  <si>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</si>
  <si>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</si>
  <si>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</si>
  <si>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</si>
  <si>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</si>
  <si>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</si>
  <si>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</si>
  <si>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</si>
  <si>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</si>
  <si>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</si>
  <si>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</si>
  <si>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</si>
  <si>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</si>
  <si>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</si>
  <si>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</si>
  <si>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</si>
  <si>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</si>
  <si>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</si>
  <si>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</si>
  <si>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</si>
  <si>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</si>
  <si>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</si>
  <si>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</si>
  <si>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</si>
  <si>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</si>
  <si>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</si>
  <si>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</si>
  <si>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</si>
  <si>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</si>
  <si>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</si>
  <si>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</si>
  <si>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</si>
  <si>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</si>
  <si>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</si>
  <si>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</si>
  <si>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</si>
  <si>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</si>
  <si>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</si>
  <si>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</si>
  <si>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</si>
  <si>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</si>
  <si>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</si>
  <si>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</si>
  <si>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</si>
  <si>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</si>
  <si>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</si>
  <si>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</si>
  <si>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</si>
  <si>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</si>
  <si>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</si>
  <si>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</si>
  <si>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</si>
  <si>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</si>
  <si>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</si>
  <si>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</si>
  <si>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</si>
  <si>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</si>
  <si>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</si>
  <si>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</si>
  <si>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</si>
  <si>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</si>
  <si>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</si>
  <si>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</si>
  <si>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</si>
  <si>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</si>
  <si>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</si>
  <si>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</si>
  <si>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</si>
  <si>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</si>
  <si>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</si>
  <si>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</si>
  <si>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</si>
  <si>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</si>
  <si>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</si>
  <si>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</si>
  <si>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</si>
  <si>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</si>
  <si>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</si>
  <si>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</si>
  <si>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</si>
  <si>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</si>
  <si>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</si>
  <si>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</si>
  <si>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</si>
  <si>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</si>
  <si>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</si>
  <si>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</si>
  <si>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</si>
  <si>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</si>
  <si>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</si>
  <si>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</si>
  <si>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</si>
  <si>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</si>
  <si>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</si>
  <si>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</si>
  <si>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</si>
  <si>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</si>
  <si>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</si>
  <si>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</si>
  <si>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</si>
  <si>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</si>
  <si>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</si>
  <si>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</si>
  <si>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</si>
  <si>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</si>
  <si>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</si>
  <si>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</si>
  <si>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</si>
  <si>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</si>
  <si>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</si>
  <si>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</si>
  <si>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</si>
  <si>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</si>
  <si>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</si>
  <si>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</si>
  <si>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</si>
  <si>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</si>
  <si>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</si>
  <si>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</si>
  <si>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</si>
  <si>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</si>
  <si>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</si>
  <si>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</si>
  <si>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</si>
  <si>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</si>
  <si>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</si>
  <si>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</si>
  <si>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</si>
  <si>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</si>
  <si>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</si>
  <si>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</si>
  <si>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</si>
  <si>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</si>
  <si>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</si>
  <si>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</si>
  <si>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</si>
  <si>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</si>
  <si>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</si>
  <si>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</si>
  <si>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</si>
  <si>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</si>
  <si>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</si>
  <si>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</si>
  <si>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</si>
  <si>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</si>
  <si>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</si>
  <si>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</si>
  <si>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</si>
  <si>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</si>
  <si>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</si>
  <si>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</si>
  <si>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</si>
  <si>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</si>
  <si>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</si>
  <si>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</si>
  <si>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</si>
  <si>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</si>
  <si>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</si>
  <si>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</si>
  <si>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</si>
  <si>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</si>
  <si>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</si>
  <si>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</si>
  <si>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</si>
  <si>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</si>
  <si>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</si>
  <si>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</si>
  <si>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</si>
  <si>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</si>
  <si>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</si>
  <si>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</si>
  <si>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</si>
  <si>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</si>
  <si>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</si>
  <si>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</si>
  <si>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</si>
  <si>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</si>
  <si>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</si>
  <si>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</si>
  <si>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</si>
  <si>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</si>
  <si>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</si>
  <si>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</si>
  <si>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</si>
  <si>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</si>
  <si>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</si>
  <si>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</si>
  <si>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</si>
  <si>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</si>
  <si>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</si>
  <si>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</si>
  <si>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</si>
  <si>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</si>
  <si>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</si>
  <si>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</si>
  <si>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</si>
  <si>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</si>
  <si>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</si>
  <si>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</si>
  <si>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</si>
  <si>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</si>
  <si>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</si>
  <si>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</si>
  <si>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</si>
  <si>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</si>
  <si>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</si>
  <si>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</si>
  <si>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</si>
  <si>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</si>
  <si>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</si>
  <si>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</si>
  <si>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</si>
  <si>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</si>
  <si>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</si>
  <si>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</si>
  <si>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</si>
  <si>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</si>
  <si>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</si>
  <si>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</si>
  <si>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</si>
  <si>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</si>
  <si>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</si>
  <si>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</si>
  <si>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</si>
  <si>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</si>
  <si>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</si>
  <si>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</si>
  <si>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</si>
  <si>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</si>
  <si>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</si>
  <si>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</si>
  <si>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</si>
  <si>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</si>
  <si>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</si>
  <si>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</si>
  <si>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</si>
  <si>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</si>
  <si>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</si>
  <si>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</si>
  <si>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</si>
  <si>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</si>
  <si>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</si>
  <si>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</si>
  <si>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</si>
  <si>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</si>
  <si>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</si>
  <si>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</si>
  <si>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</si>
  <si>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</si>
  <si>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</si>
  <si>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</si>
  <si>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</si>
  <si>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</si>
  <si>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</si>
  <si>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</si>
  <si>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</si>
  <si>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</si>
  <si>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</si>
  <si>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</si>
  <si>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</si>
  <si>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</si>
  <si>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</si>
  <si>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</si>
  <si>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</si>
  <si>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</si>
  <si>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</si>
  <si>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</si>
  <si>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</si>
  <si>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</si>
  <si>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</si>
  <si>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</si>
  <si>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</si>
  <si>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</si>
  <si>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</si>
  <si>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</si>
  <si>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</si>
  <si>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</si>
  <si>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</si>
  <si>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</si>
  <si>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</si>
  <si>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</si>
  <si>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</si>
  <si>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</si>
  <si>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</si>
  <si>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</si>
  <si>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</si>
  <si>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</si>
  <si>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</si>
  <si>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</si>
  <si>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</si>
  <si>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</si>
  <si>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</si>
  <si>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</si>
  <si>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</si>
  <si>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</si>
  <si>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</si>
  <si>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</si>
  <si>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</si>
  <si>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</si>
  <si>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</si>
  <si>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</si>
  <si>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</si>
  <si>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</si>
  <si>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</si>
  <si>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</si>
  <si>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</si>
  <si>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</si>
  <si>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</si>
  <si>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</si>
  <si>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</si>
  <si>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</si>
  <si>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</si>
  <si>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</si>
  <si>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</si>
  <si>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</si>
  <si>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</si>
  <si>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</si>
  <si>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</si>
  <si>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</si>
  <si>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</si>
  <si>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</si>
  <si>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</si>
  <si>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</si>
  <si>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</si>
  <si>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</si>
  <si>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</si>
  <si>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</si>
  <si>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</si>
  <si>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</si>
  <si>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</si>
  <si>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</si>
  <si>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</si>
  <si>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</si>
  <si>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</si>
  <si>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</si>
  <si>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</si>
  <si>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</si>
  <si>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</si>
  <si>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</si>
  <si>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</si>
  <si>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</si>
  <si>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</si>
  <si>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</si>
  <si>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</si>
  <si>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</si>
  <si>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</si>
  <si>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</si>
  <si>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</si>
  <si>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</si>
  <si>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</si>
  <si>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</si>
  <si>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</si>
  <si>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</si>
  <si>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</si>
  <si>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</si>
  <si>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</si>
  <si>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</si>
  <si>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</si>
  <si>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</si>
  <si>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</si>
  <si>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</si>
  <si>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</si>
  <si>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</si>
  <si>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</si>
  <si>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</si>
  <si>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</si>
  <si>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</si>
  <si>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</si>
  <si>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</si>
  <si>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</si>
  <si>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</si>
  <si>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</si>
  <si>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</si>
  <si>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</si>
  <si>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</si>
  <si>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</si>
  <si>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</si>
  <si>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</si>
  <si>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</si>
  <si>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</si>
  <si>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</si>
  <si>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</si>
  <si>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</si>
  <si>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</si>
  <si>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</si>
  <si>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</si>
  <si>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</si>
  <si>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</si>
  <si>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</si>
  <si>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</si>
  <si>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</si>
  <si>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</si>
  <si>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</si>
  <si>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</si>
  <si>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</si>
  <si>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</si>
  <si>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</si>
  <si>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</si>
  <si>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</si>
  <si>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</si>
  <si>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</si>
  <si>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</si>
  <si>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</si>
  <si>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</si>
  <si>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</si>
  <si>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</si>
  <si>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</si>
  <si>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</si>
  <si>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</si>
  <si>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</si>
  <si>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</si>
  <si>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</si>
  <si>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</si>
  <si>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</si>
  <si>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</si>
  <si>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</si>
  <si>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</si>
  <si>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</si>
  <si>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</si>
  <si>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</si>
  <si>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</si>
  <si>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</si>
  <si>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</si>
  <si>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</si>
  <si>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</si>
  <si>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</si>
  <si>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</si>
  <si>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</si>
  <si>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</si>
  <si>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</si>
  <si>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</si>
  <si>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</si>
  <si>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</si>
  <si>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</si>
  <si>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</si>
  <si>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</si>
  <si>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</si>
  <si>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</si>
  <si>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</si>
  <si>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</si>
  <si>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</si>
  <si>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</si>
  <si>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</si>
  <si>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</si>
  <si>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</si>
  <si>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</si>
  <si>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</si>
  <si>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</si>
  <si>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</si>
  <si>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</si>
  <si>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</si>
  <si>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</si>
  <si>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</si>
  <si>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</si>
  <si>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</si>
  <si>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</si>
  <si>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</si>
  <si>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</si>
  <si>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</si>
  <si>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</si>
  <si>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</si>
  <si>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</si>
  <si>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</si>
  <si>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</si>
  <si>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</si>
  <si>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</si>
  <si>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</si>
  <si>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</si>
  <si>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</si>
  <si>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</si>
  <si>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</si>
  <si>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</si>
  <si>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</si>
  <si>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</si>
  <si>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</si>
  <si>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</si>
  <si>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</si>
  <si>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</si>
  <si>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</si>
  <si>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</si>
  <si>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</si>
  <si>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</si>
  <si>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</si>
  <si>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</si>
  <si>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</si>
  <si>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</si>
  <si>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</si>
  <si>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</si>
  <si>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</si>
  <si>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</si>
  <si>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</si>
  <si>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</si>
  <si>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</si>
  <si>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</si>
  <si>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</si>
  <si>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</si>
  <si>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</si>
  <si>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</si>
  <si>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</si>
  <si>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</si>
  <si>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</si>
  <si>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</si>
  <si>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</si>
  <si>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</si>
  <si>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</si>
  <si>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</si>
  <si>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</si>
  <si>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</si>
  <si>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</si>
  <si>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</si>
  <si>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</si>
  <si>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</si>
  <si>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</si>
  <si>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</si>
  <si>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</si>
  <si>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</si>
  <si>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</si>
  <si>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</si>
  <si>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</si>
  <si>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</si>
  <si>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</si>
  <si>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</si>
  <si>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</si>
  <si>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</si>
  <si>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</si>
  <si>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</si>
  <si>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</si>
  <si>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</si>
  <si>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</si>
  <si>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</si>
  <si>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</si>
  <si>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</si>
  <si>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</si>
  <si>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</si>
  <si>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</si>
  <si>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</si>
  <si>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</si>
  <si>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</si>
  <si>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</si>
  <si>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</si>
  <si>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</si>
  <si>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</si>
  <si>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</si>
  <si>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</si>
  <si>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</si>
  <si>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</si>
  <si>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</si>
  <si>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</si>
  <si>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</si>
  <si>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</si>
  <si>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</si>
  <si>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</si>
  <si>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</si>
  <si>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</si>
  <si>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</si>
  <si>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</si>
  <si>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</si>
  <si>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</si>
  <si>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</si>
  <si>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</si>
  <si>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</si>
  <si>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</si>
  <si>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</si>
  <si>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</si>
  <si>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</si>
  <si>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</si>
  <si>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</si>
  <si>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</si>
  <si>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</si>
  <si>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</si>
  <si>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</si>
  <si>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</si>
  <si>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</si>
  <si>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</si>
  <si>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</si>
  <si>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</si>
  <si>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</si>
  <si>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</si>
  <si>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</si>
  <si>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</si>
  <si>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</si>
  <si>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</si>
  <si>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</si>
  <si>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</si>
  <si>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</si>
  <si>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</si>
  <si>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</si>
  <si>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</si>
  <si>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</si>
  <si>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</si>
  <si>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</si>
  <si>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</si>
  <si>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</si>
  <si>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</si>
  <si>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</si>
  <si>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</si>
  <si>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</si>
  <si>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</si>
  <si>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</si>
  <si>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</si>
  <si>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</si>
  <si>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</si>
  <si>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</si>
  <si>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</si>
  <si>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</si>
  <si>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</si>
  <si>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</si>
  <si>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</si>
  <si>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</si>
  <si>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</si>
  <si>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</si>
  <si>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</si>
  <si>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</si>
  <si>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</si>
  <si>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</si>
  <si>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</si>
  <si>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</si>
  <si>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</si>
  <si>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</si>
  <si>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</si>
  <si>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</si>
  <si>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</si>
  <si>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</si>
  <si>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</si>
  <si>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</si>
  <si>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</si>
  <si>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</si>
  <si>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</si>
  <si>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</si>
  <si>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</si>
  <si>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</si>
  <si>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</si>
  <si>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</si>
  <si>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</si>
  <si>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</si>
  <si>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</si>
  <si>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</si>
  <si>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</si>
  <si>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</si>
  <si>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</si>
  <si>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</si>
  <si>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</si>
  <si>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</si>
  <si>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</si>
  <si>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</si>
  <si>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</si>
  <si>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</si>
  <si>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</si>
  <si>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</si>
  <si>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</si>
  <si>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</si>
  <si>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</si>
  <si>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</si>
  <si>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</si>
  <si>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</si>
  <si>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</si>
  <si>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</si>
  <si>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</si>
  <si>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</si>
  <si>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</si>
  <si>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</si>
  <si>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</si>
  <si>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</si>
  <si>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</si>
  <si>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</si>
  <si>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</si>
  <si>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</si>
  <si>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</si>
  <si>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</si>
  <si>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</si>
  <si>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</si>
  <si>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</si>
  <si>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</si>
  <si>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</si>
  <si>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</si>
  <si>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</si>
  <si>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</si>
  <si>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</si>
  <si>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</si>
  <si>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</si>
  <si>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</si>
  <si>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</si>
  <si>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</si>
  <si>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</si>
  <si>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</si>
  <si>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</si>
  <si>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</si>
  <si>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</si>
  <si>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</si>
  <si>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</si>
  <si>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</si>
  <si>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</si>
  <si>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</si>
  <si>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</si>
  <si>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</si>
  <si>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</si>
  <si>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</si>
  <si>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</si>
  <si>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</si>
  <si>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</si>
  <si>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</si>
  <si>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</si>
  <si>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</si>
  <si>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</si>
  <si>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</si>
  <si>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</si>
  <si>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</si>
  <si>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</si>
  <si>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</si>
  <si>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</si>
  <si>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</si>
  <si>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</si>
  <si>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</si>
  <si>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</si>
  <si>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</si>
  <si>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</si>
  <si>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</si>
  <si>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</si>
  <si>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</si>
  <si>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</si>
  <si>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</si>
  <si>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</si>
  <si>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</si>
  <si>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</si>
  <si>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</si>
  <si>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</si>
  <si>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</si>
  <si>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</si>
  <si>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</si>
  <si>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</si>
  <si>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</si>
  <si>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</si>
  <si>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</si>
  <si>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</si>
  <si>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</si>
  <si>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</si>
  <si>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</si>
  <si>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</si>
  <si>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</si>
  <si>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</si>
  <si>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</si>
  <si>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</si>
  <si>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</si>
  <si>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</si>
  <si>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</si>
  <si>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</si>
  <si>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</si>
  <si>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</si>
  <si>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</si>
  <si>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</si>
  <si>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</si>
  <si>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</si>
  <si>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</si>
  <si>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</si>
  <si>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</si>
  <si>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</si>
  <si>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</si>
  <si>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</si>
  <si>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</si>
  <si>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</si>
  <si>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</si>
  <si>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</si>
  <si>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</si>
  <si>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</si>
  <si>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</si>
  <si>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</si>
  <si>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</si>
  <si>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</si>
  <si>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</si>
  <si>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</si>
  <si>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</si>
  <si>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</si>
  <si>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</si>
  <si>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</si>
  <si>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</si>
  <si>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</si>
  <si>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</si>
  <si>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</si>
  <si>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</si>
  <si>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</si>
  <si>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</si>
  <si>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</si>
  <si>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</si>
  <si>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</si>
  <si>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</si>
  <si>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</si>
  <si>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</si>
  <si>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</si>
  <si>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</si>
  <si>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</si>
  <si>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</si>
  <si>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</si>
  <si>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</si>
  <si>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</si>
  <si>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</si>
  <si>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</si>
  <si>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</si>
  <si>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</si>
  <si>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</si>
  <si>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</si>
  <si>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</si>
  <si>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</si>
  <si>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</si>
  <si>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</si>
  <si>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</si>
  <si>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</si>
  <si>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</si>
  <si>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</si>
  <si>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</si>
  <si>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</si>
  <si>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</si>
  <si>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</si>
  <si>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</si>
  <si>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</si>
  <si>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</si>
  <si>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</si>
  <si>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</si>
  <si>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</si>
  <si>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</si>
  <si>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</si>
  <si>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</si>
  <si>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</si>
  <si>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</si>
  <si>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</si>
  <si>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</si>
  <si>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</si>
  <si>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</si>
  <si>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</si>
  <si>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</si>
  <si>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</si>
  <si>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</si>
  <si>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</si>
  <si>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</si>
  <si>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</si>
  <si>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</si>
  <si>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</si>
  <si>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</si>
  <si>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</si>
  <si>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</si>
  <si>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</si>
  <si>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</si>
  <si>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</si>
  <si>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</si>
  <si>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</si>
  <si>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</si>
  <si>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</si>
  <si>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</si>
  <si>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</si>
  <si>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</si>
  <si>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</si>
  <si>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</si>
  <si>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</si>
  <si>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</si>
  <si>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</si>
  <si>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</si>
  <si>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</si>
  <si>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</si>
  <si>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</si>
  <si>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</si>
  <si>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</si>
  <si>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</si>
  <si>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</si>
  <si>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</si>
  <si>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</si>
  <si>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</si>
  <si>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</si>
  <si>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</si>
  <si>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</si>
  <si>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</si>
  <si>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</si>
  <si>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</si>
  <si>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</si>
  <si>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</si>
  <si>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</si>
  <si>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</si>
  <si>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</si>
  <si>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</si>
  <si>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</si>
  <si>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</si>
  <si>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</si>
  <si>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</si>
  <si>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</si>
  <si>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</si>
  <si>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</si>
  <si>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</si>
  <si>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</si>
  <si>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</si>
  <si>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</si>
  <si>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</si>
  <si>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</si>
  <si>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</si>
  <si>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</si>
  <si>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</si>
  <si>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</si>
  <si>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</si>
  <si>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</si>
  <si>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</si>
  <si>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</si>
  <si>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</si>
  <si>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</si>
  <si>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</si>
  <si>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</si>
  <si>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</si>
  <si>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</si>
  <si>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</si>
  <si>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</si>
  <si>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</si>
  <si>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</si>
  <si>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</si>
  <si>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</si>
  <si>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</si>
  <si>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</si>
  <si>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</si>
  <si>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</si>
  <si>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</si>
  <si>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</si>
  <si>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</si>
  <si>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</si>
  <si>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</si>
  <si>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</si>
  <si>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</si>
  <si>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</si>
  <si>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</si>
  <si>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</si>
  <si>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</si>
  <si>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</si>
  <si>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</si>
  <si>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</si>
  <si>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</si>
  <si>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</si>
  <si>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</si>
  <si>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</si>
  <si>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</si>
  <si>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</si>
  <si>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</si>
  <si>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</si>
  <si>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</si>
  <si>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</si>
  <si>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</si>
  <si>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</si>
  <si>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</si>
  <si>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</si>
  <si>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</si>
  <si>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</si>
  <si>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</si>
  <si>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</si>
  <si>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</si>
  <si>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</si>
  <si>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</si>
  <si>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</si>
  <si>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</si>
  <si>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</si>
  <si>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</si>
  <si>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</si>
  <si>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</si>
  <si>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</si>
  <si>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</si>
  <si>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</si>
  <si>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</si>
  <si>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</si>
  <si>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</si>
  <si>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</si>
  <si>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</si>
  <si>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</si>
  <si>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</si>
  <si>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</si>
  <si>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</si>
  <si>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</si>
  <si>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</si>
  <si>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</si>
  <si>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</si>
  <si>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</si>
  <si>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</si>
  <si>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</si>
  <si>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</si>
  <si>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</si>
  <si>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</si>
  <si>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</si>
  <si>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</si>
  <si>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</si>
  <si>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</si>
  <si>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</si>
  <si>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</si>
  <si>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</si>
  <si>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</si>
  <si>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</si>
  <si>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</si>
  <si>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</si>
  <si>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</si>
  <si>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</si>
  <si>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</si>
  <si>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</si>
  <si>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</si>
  <si>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</si>
  <si>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</si>
  <si>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</si>
  <si>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</si>
  <si>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</si>
  <si>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</si>
  <si>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</si>
  <si>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</si>
  <si>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</si>
  <si>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</si>
  <si>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</si>
  <si>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</si>
  <si>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</si>
  <si>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</si>
  <si>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</si>
  <si>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</si>
  <si>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</si>
  <si>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</si>
  <si>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</si>
  <si>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</si>
  <si>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</si>
  <si>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</si>
  <si>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</si>
  <si>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</si>
  <si>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</si>
  <si>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</si>
  <si>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</si>
  <si>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</si>
  <si>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</si>
  <si>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</si>
  <si>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</si>
  <si>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</si>
  <si>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</si>
  <si>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</si>
  <si>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</si>
  <si>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</si>
  <si>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</si>
  <si>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</si>
  <si>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</si>
  <si>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</si>
  <si>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</si>
  <si>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</si>
  <si>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</si>
  <si>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</si>
  <si>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</si>
  <si>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</si>
  <si>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</si>
  <si>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</si>
  <si>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</si>
  <si>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</si>
  <si>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</si>
  <si>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</si>
  <si>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</si>
  <si>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</si>
  <si>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</si>
  <si>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</si>
  <si>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</si>
  <si>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</si>
  <si>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</si>
  <si>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</si>
  <si>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</si>
  <si>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</si>
  <si>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</si>
  <si>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</si>
  <si>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</si>
  <si>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</si>
  <si>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</si>
  <si>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</si>
  <si>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</si>
  <si>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</si>
  <si>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</si>
  <si>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</si>
  <si>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</si>
  <si>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</si>
  <si>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</si>
  <si>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</si>
  <si>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</si>
  <si>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</si>
  <si>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</si>
  <si>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</si>
  <si>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</si>
  <si>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</si>
  <si>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</si>
  <si>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</si>
  <si>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</si>
  <si>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</si>
  <si>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</si>
  <si>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</si>
  <si>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</si>
  <si>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</si>
  <si>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</si>
  <si>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</si>
  <si>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</si>
  <si>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</si>
  <si>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</si>
  <si>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</si>
  <si>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</si>
  <si>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</si>
  <si>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</si>
  <si>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</si>
  <si>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</si>
  <si>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</si>
  <si>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</si>
  <si>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</si>
  <si>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</si>
  <si>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</si>
  <si>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</si>
  <si>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</si>
  <si>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</si>
  <si>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</si>
  <si>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</si>
  <si>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</si>
  <si>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</si>
  <si>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</si>
  <si>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</si>
  <si>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</si>
  <si>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</si>
  <si>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</si>
  <si>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</si>
  <si>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</si>
  <si>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</si>
  <si>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</si>
  <si>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</si>
  <si>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</si>
  <si>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</si>
  <si>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</si>
  <si>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</si>
  <si>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</si>
  <si>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</si>
  <si>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</si>
  <si>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</si>
  <si>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</si>
  <si>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</si>
  <si>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</si>
  <si>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</si>
  <si>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</si>
  <si>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</si>
  <si>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</si>
  <si>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</si>
  <si>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</si>
  <si>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</si>
  <si>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</si>
  <si>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</si>
  <si>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</si>
  <si>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</si>
  <si>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</si>
  <si>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</si>
  <si>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</si>
  <si>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</si>
  <si>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</si>
  <si>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</si>
  <si>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</si>
  <si>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</si>
  <si>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</si>
  <si>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</si>
  <si>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</si>
  <si>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</si>
  <si>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</si>
  <si>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</si>
  <si>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</si>
  <si>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</si>
  <si>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</si>
  <si>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</si>
  <si>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</si>
  <si>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</si>
  <si>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</si>
  <si>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</si>
  <si>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</si>
  <si>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</si>
  <si>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</si>
  <si>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</si>
  <si>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</si>
  <si>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</si>
  <si>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</si>
  <si>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</si>
  <si>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</si>
  <si>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</si>
  <si>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</si>
  <si>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</si>
  <si>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</si>
  <si>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</si>
  <si>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</si>
  <si>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</si>
  <si>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</si>
  <si>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</si>
  <si>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</si>
  <si>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</si>
  <si>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</si>
  <si>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</si>
  <si>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</si>
  <si>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</si>
  <si>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</si>
  <si>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</si>
  <si>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</si>
  <si>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</si>
  <si>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</si>
  <si>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</si>
  <si>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</si>
  <si>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</si>
  <si>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</si>
  <si>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</si>
  <si>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</si>
  <si>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</si>
  <si>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</si>
  <si>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</si>
  <si>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</si>
  <si>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</si>
  <si>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</si>
  <si>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</si>
  <si>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</si>
  <si>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</si>
  <si>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</si>
  <si>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</si>
  <si>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</si>
  <si>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</si>
  <si>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</si>
  <si>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</si>
  <si>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</si>
  <si>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</si>
  <si>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</si>
  <si>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</si>
  <si>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</si>
  <si>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</si>
  <si>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</si>
  <si>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</si>
  <si>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</si>
  <si>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</si>
  <si>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</si>
  <si>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</si>
  <si>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</si>
  <si>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</si>
  <si>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</si>
  <si>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</si>
  <si>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</si>
  <si>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</si>
  <si>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</si>
  <si>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</si>
  <si>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</si>
  <si>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</si>
  <si>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</si>
  <si>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</si>
  <si>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</si>
  <si>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</si>
  <si>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</si>
  <si>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</si>
  <si>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</si>
  <si>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</si>
  <si>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</si>
  <si>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</si>
  <si>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</si>
  <si>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</si>
  <si>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</si>
  <si>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</si>
  <si>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</si>
  <si>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</si>
  <si>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</si>
  <si>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</si>
  <si>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</si>
  <si>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</si>
  <si>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</si>
  <si>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</si>
  <si>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</si>
  <si>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</si>
  <si>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</si>
  <si>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</si>
  <si>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</si>
  <si>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</si>
  <si>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</si>
  <si>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</si>
  <si>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</si>
  <si>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</si>
  <si>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</si>
  <si>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</si>
  <si>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</si>
  <si>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</si>
  <si>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</si>
  <si>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</si>
  <si>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</si>
  <si>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</si>
  <si>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</si>
  <si>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</si>
  <si>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</si>
  <si>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</si>
  <si>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</si>
  <si>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</si>
  <si>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</si>
  <si>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</si>
  <si>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</si>
  <si>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</si>
  <si>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</si>
  <si>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</si>
  <si>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</si>
  <si>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</si>
  <si>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</si>
  <si>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</si>
  <si>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</si>
  <si>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</si>
  <si>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</si>
  <si>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</si>
  <si>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</si>
  <si>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</si>
  <si>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</si>
  <si>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</si>
  <si>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</si>
  <si>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</si>
  <si>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</si>
  <si>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</si>
  <si>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</si>
  <si>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</si>
  <si>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</si>
  <si>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</si>
  <si>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</si>
  <si>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</si>
  <si>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</si>
  <si>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</si>
  <si>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</si>
  <si>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</si>
  <si>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</si>
  <si>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</si>
  <si>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</si>
  <si>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</si>
  <si>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</si>
  <si>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</si>
  <si>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</si>
  <si>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</si>
  <si>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</si>
  <si>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</si>
  <si>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</si>
  <si>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</si>
  <si>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</si>
  <si>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</si>
  <si>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</si>
  <si>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</si>
  <si>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</si>
  <si>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</si>
  <si>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</si>
  <si>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</si>
  <si>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</si>
  <si>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</si>
  <si>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</si>
  <si>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</si>
  <si>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</si>
  <si>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</si>
  <si>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</si>
  <si>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</si>
  <si>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</si>
  <si>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</si>
  <si>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</si>
  <si>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</si>
  <si>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</si>
  <si>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</si>
  <si>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</si>
  <si>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</si>
  <si>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</si>
  <si>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</si>
  <si>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</si>
  <si>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</si>
  <si>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</si>
  <si>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</si>
  <si>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</si>
  <si>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</si>
  <si>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</si>
  <si>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</si>
  <si>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</si>
  <si>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</si>
  <si>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</si>
  <si>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</si>
  <si>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</si>
  <si>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</si>
  <si>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</si>
  <si>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</si>
  <si>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</si>
  <si>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</si>
  <si>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</si>
  <si>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</si>
  <si>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</si>
  <si>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</si>
  <si>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</si>
  <si>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</si>
  <si>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</si>
  <si>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</si>
  <si>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</si>
  <si>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</si>
  <si>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</si>
  <si>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</si>
  <si>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</si>
  <si>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</si>
  <si>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</si>
  <si>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</si>
  <si>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</si>
  <si>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</si>
  <si>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</si>
  <si>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</si>
  <si>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</si>
  <si>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</si>
  <si>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</si>
  <si>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</si>
  <si>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</si>
  <si>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</si>
  <si>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</si>
  <si>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</si>
  <si>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</si>
  <si>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</si>
  <si>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</si>
  <si>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</si>
  <si>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</si>
  <si>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</si>
  <si>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</si>
  <si>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</si>
  <si>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</si>
  <si>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</si>
  <si>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</si>
  <si>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</si>
  <si>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</si>
  <si>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</si>
  <si>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</si>
  <si>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</si>
  <si>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</si>
  <si>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</si>
  <si>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</si>
  <si>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</si>
  <si>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</si>
  <si>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</si>
  <si>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</si>
  <si>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</si>
  <si>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</si>
  <si>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</si>
  <si>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</si>
  <si>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</si>
  <si>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</si>
  <si>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</si>
  <si>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</si>
  <si>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</si>
  <si>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</si>
  <si>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</si>
  <si>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</si>
  <si>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</si>
  <si>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</si>
  <si>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</si>
  <si>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</si>
  <si>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</si>
  <si>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</si>
  <si>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</si>
  <si>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</si>
  <si>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</si>
  <si>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</si>
  <si>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</si>
  <si>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</si>
  <si>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</si>
  <si>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</si>
  <si>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</si>
  <si>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</si>
  <si>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</si>
  <si>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</si>
  <si>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</si>
  <si>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</si>
  <si>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</si>
  <si>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</si>
  <si>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</si>
  <si>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</si>
  <si>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</si>
  <si>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</si>
  <si>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</si>
  <si>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</si>
  <si>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</si>
  <si>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</si>
  <si>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</si>
  <si>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</si>
  <si>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</si>
  <si>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</si>
  <si>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</si>
  <si>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</si>
  <si>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</si>
  <si>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</si>
  <si>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</si>
  <si>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</si>
  <si>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</si>
  <si>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</si>
  <si>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</si>
  <si>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</si>
  <si>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</si>
  <si>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</si>
  <si>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</si>
  <si>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</si>
  <si>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</si>
  <si>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</si>
  <si>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</si>
  <si>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</si>
  <si>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</si>
  <si>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</si>
  <si>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</si>
  <si>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</si>
  <si>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</si>
  <si>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</si>
  <si>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</si>
  <si>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</si>
  <si>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</si>
  <si>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</si>
  <si>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</si>
  <si>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</si>
  <si>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</si>
  <si>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</si>
  <si>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</si>
  <si>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</si>
  <si>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</si>
  <si>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</si>
  <si>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</si>
  <si>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</si>
  <si>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</si>
  <si>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</si>
  <si>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</si>
  <si>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</si>
  <si>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</si>
  <si>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</si>
  <si>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</si>
  <si>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</si>
  <si>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</si>
  <si>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</si>
  <si>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</si>
  <si>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</si>
  <si>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</si>
  <si>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</si>
  <si>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</si>
  <si>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</si>
  <si>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</si>
  <si>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</si>
  <si>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</si>
  <si>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</si>
  <si>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</si>
  <si>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</si>
  <si>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</si>
  <si>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</si>
  <si>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</si>
  <si>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</si>
  <si>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</si>
  <si>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</si>
  <si>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</si>
  <si>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</si>
  <si>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</si>
  <si>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</si>
  <si>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</si>
  <si>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</si>
  <si>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</si>
  <si>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</si>
  <si>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</si>
  <si>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</si>
  <si>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</si>
  <si>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</si>
  <si>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</si>
  <si>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</si>
  <si>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</si>
  <si>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</si>
  <si>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</si>
  <si>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</si>
  <si>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</si>
  <si>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</si>
  <si>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</si>
  <si>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</si>
  <si>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</si>
  <si>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</si>
  <si>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</si>
  <si>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</si>
  <si>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</si>
  <si>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</si>
  <si>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</si>
  <si>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</si>
  <si>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</si>
  <si>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</si>
  <si>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</si>
  <si>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</si>
  <si>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</si>
  <si>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</si>
  <si>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</si>
  <si>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</si>
  <si>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</si>
  <si>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</si>
  <si>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</si>
  <si>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</si>
  <si>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</si>
  <si>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</si>
  <si>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</si>
  <si>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</si>
  <si>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</si>
  <si>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</si>
  <si>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</si>
  <si>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</si>
  <si>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</si>
  <si>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</si>
  <si>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</si>
  <si>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</si>
  <si>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</si>
  <si>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</si>
  <si>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</si>
  <si>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</si>
  <si>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</si>
  <si>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</si>
  <si>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</si>
  <si>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</si>
  <si>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</si>
  <si>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</si>
  <si>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</si>
  <si>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</si>
  <si>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</si>
  <si>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</si>
  <si>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</si>
  <si>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</si>
  <si>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</si>
  <si>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</si>
  <si>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</si>
  <si>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</si>
  <si>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</si>
  <si>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</si>
  <si>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</si>
  <si>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</si>
  <si>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</si>
  <si>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</si>
  <si>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</si>
  <si>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</si>
  <si>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</si>
  <si>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</si>
  <si>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</si>
  <si>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</si>
  <si>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</si>
  <si>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</si>
  <si>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</si>
  <si>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</si>
  <si>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</si>
  <si>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</si>
  <si>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</si>
  <si>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</si>
  <si>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</si>
  <si>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</si>
  <si>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</si>
  <si>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</si>
  <si>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</si>
  <si>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</si>
  <si>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</si>
  <si>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</si>
  <si>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</si>
  <si>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</si>
  <si>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</si>
  <si>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</si>
  <si>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</si>
  <si>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</si>
  <si>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</si>
  <si>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</si>
  <si>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</si>
  <si>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</si>
  <si>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</si>
  <si>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</si>
  <si>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</si>
  <si>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</si>
  <si>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</si>
  <si>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</si>
  <si>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</si>
  <si>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</si>
  <si>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</si>
  <si>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</si>
  <si>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</si>
  <si>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</si>
  <si>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</si>
  <si>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</si>
  <si>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</si>
  <si>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</si>
  <si>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</si>
  <si>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</si>
  <si>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</si>
  <si>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</si>
  <si>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</si>
  <si>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</si>
  <si>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</si>
  <si>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</si>
  <si>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</si>
  <si>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</si>
  <si>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</si>
  <si>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</si>
  <si>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</si>
  <si>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</si>
  <si>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</si>
  <si>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</si>
  <si>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</si>
  <si>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</si>
  <si>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</si>
  <si>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</si>
  <si>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</si>
  <si>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</si>
  <si>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</si>
  <si>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</si>
  <si>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</si>
  <si>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</si>
  <si>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</si>
  <si>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</si>
  <si>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</si>
  <si>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</si>
  <si>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</si>
  <si>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</si>
  <si>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</si>
  <si>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</si>
  <si>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</si>
  <si>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</si>
  <si>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</si>
  <si>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</si>
  <si>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</si>
  <si>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</si>
  <si>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</si>
  <si>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</si>
  <si>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</si>
  <si>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</si>
  <si>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</si>
  <si>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</si>
  <si>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</si>
  <si>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</si>
  <si>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</si>
  <si>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</si>
  <si>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</si>
  <si>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</si>
  <si>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</si>
  <si>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</si>
  <si>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</si>
  <si>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</si>
  <si>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</si>
  <si>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</si>
  <si>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</si>
  <si>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</si>
  <si>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</si>
  <si>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</si>
  <si>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</si>
  <si>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</si>
  <si>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</si>
  <si>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</si>
  <si>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</si>
  <si>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</si>
  <si>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</si>
  <si>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</si>
  <si>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</si>
  <si>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</si>
  <si>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</si>
  <si>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</si>
  <si>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</si>
  <si>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</si>
  <si>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</si>
  <si>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</si>
  <si>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</si>
  <si>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</si>
  <si>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</si>
  <si>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</si>
  <si>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</si>
  <si>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</si>
  <si>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</si>
  <si>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</si>
  <si>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</si>
  <si>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</si>
  <si>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</si>
  <si>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</si>
  <si>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</si>
  <si>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</si>
  <si>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</si>
  <si>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</si>
  <si>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</si>
  <si>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</si>
  <si>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</si>
  <si>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</si>
  <si>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</si>
  <si>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</si>
  <si>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</si>
  <si>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</si>
  <si>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</si>
  <si>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</si>
  <si>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</si>
  <si>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</si>
  <si>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</si>
  <si>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</si>
  <si>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</si>
  <si>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</si>
  <si>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</si>
  <si>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</si>
  <si>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</si>
  <si>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</si>
  <si>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</si>
  <si>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</si>
  <si>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</si>
  <si>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</si>
  <si>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</si>
  <si>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</si>
  <si>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</si>
  <si>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</si>
  <si>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</si>
  <si>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</si>
  <si>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</si>
  <si>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</si>
  <si>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</si>
  <si>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</si>
  <si>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</si>
  <si>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</si>
  <si>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</si>
  <si>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</si>
  <si>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</si>
  <si>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</si>
  <si>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</si>
  <si>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</si>
  <si>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</si>
  <si>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</si>
  <si>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</si>
  <si>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</si>
  <si>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</si>
  <si>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</si>
  <si>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</si>
  <si>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</si>
  <si>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</si>
  <si>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</si>
  <si>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</si>
  <si>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</si>
  <si>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</si>
  <si>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</si>
  <si>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</si>
  <si>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</si>
  <si>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</si>
  <si>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</si>
  <si>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</si>
  <si>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</si>
  <si>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</si>
  <si>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</si>
  <si>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</si>
  <si>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</si>
  <si>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</si>
  <si>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</si>
  <si>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</si>
  <si>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</si>
  <si>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</si>
  <si>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</si>
  <si>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</si>
  <si>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</si>
  <si>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</si>
  <si>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</si>
  <si>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</si>
  <si>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</si>
  <si>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</si>
  <si>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</si>
  <si>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</si>
  <si>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</si>
  <si>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</si>
  <si>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</si>
  <si>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</si>
  <si>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</si>
  <si>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</si>
  <si>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</si>
  <si>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</si>
  <si>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</si>
  <si>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</si>
  <si>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</si>
  <si>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</si>
  <si>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</si>
  <si>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</si>
  <si>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</si>
  <si>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</si>
  <si>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</si>
  <si>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</si>
  <si>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</si>
  <si>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</si>
  <si>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</si>
  <si>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</si>
  <si>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</si>
  <si>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</si>
  <si>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</si>
  <si>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</si>
  <si>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</si>
  <si>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</si>
  <si>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</si>
  <si>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</si>
  <si>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</si>
  <si>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</si>
  <si>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</si>
  <si>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</si>
  <si>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</si>
  <si>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</si>
  <si>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</si>
  <si>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</si>
  <si>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</si>
  <si>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</si>
  <si>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</si>
  <si>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</si>
  <si>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</si>
  <si>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</si>
  <si>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</si>
  <si>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</si>
  <si>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</si>
  <si>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</si>
  <si>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</si>
  <si>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</si>
  <si>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</si>
  <si>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</si>
  <si>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</si>
  <si>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</si>
  <si>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</si>
  <si>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</si>
  <si>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</si>
  <si>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</si>
  <si>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</si>
  <si>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</si>
  <si>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</si>
  <si>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</si>
  <si>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</si>
  <si>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</si>
  <si>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</si>
  <si>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</si>
  <si>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</si>
  <si>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</si>
  <si>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</si>
  <si>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</si>
  <si>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</si>
  <si>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</si>
  <si>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</si>
  <si>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</si>
  <si>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</si>
  <si>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</si>
  <si>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</si>
  <si>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</si>
  <si>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</si>
  <si>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</si>
  <si>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</si>
  <si>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</si>
  <si>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</si>
  <si>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</si>
  <si>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</si>
  <si>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</si>
  <si>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</si>
  <si>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</si>
  <si>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</si>
  <si>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</si>
  <si>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</si>
  <si>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</si>
  <si>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</si>
  <si>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</si>
  <si>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</si>
  <si>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</si>
  <si>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</si>
  <si>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</si>
  <si>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</si>
  <si>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</si>
  <si>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</si>
  <si>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</si>
  <si>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</si>
  <si>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</si>
  <si>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</si>
  <si>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</si>
  <si>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</si>
  <si>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</si>
  <si>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</si>
  <si>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</si>
  <si>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</si>
  <si>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</si>
  <si>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</si>
  <si>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</si>
  <si>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</si>
  <si>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</si>
  <si>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</si>
  <si>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</si>
  <si>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</si>
  <si>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</si>
  <si>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</si>
  <si>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</si>
  <si>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</si>
  <si>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</si>
  <si>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</si>
  <si>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</si>
  <si>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</si>
  <si>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</si>
  <si>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</si>
  <si>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</si>
  <si>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</si>
  <si>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</si>
  <si>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</si>
  <si>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</si>
  <si>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</si>
  <si>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</si>
  <si>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</si>
  <si>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</si>
  <si>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</si>
  <si>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</si>
  <si>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</si>
  <si>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</si>
  <si>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</si>
  <si>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</si>
  <si>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</si>
  <si>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</si>
  <si>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</si>
  <si>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</si>
  <si>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</si>
  <si>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</si>
  <si>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</si>
  <si>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</si>
  <si>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</si>
  <si>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</si>
  <si>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</si>
  <si>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</si>
  <si>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</si>
  <si>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</si>
  <si>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</si>
  <si>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</si>
  <si>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</si>
  <si>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</si>
  <si>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</si>
  <si>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</si>
  <si>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</si>
  <si>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</si>
  <si>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</si>
  <si>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</si>
  <si>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</si>
  <si>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</si>
  <si>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</si>
  <si>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</si>
  <si>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</si>
  <si>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</si>
  <si>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</si>
  <si>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</si>
  <si>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</si>
  <si>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</si>
  <si>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</si>
  <si>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</si>
  <si>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</si>
  <si>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</si>
  <si>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</si>
  <si>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</si>
  <si>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</si>
  <si>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</si>
  <si>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</si>
  <si>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</si>
  <si>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</si>
  <si>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</si>
  <si>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</si>
  <si>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</si>
  <si>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</si>
  <si>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</si>
  <si>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</si>
  <si>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</si>
  <si>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</si>
  <si>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</si>
  <si>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</si>
  <si>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</si>
  <si>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</si>
  <si>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</si>
  <si>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</si>
  <si>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</si>
  <si>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</si>
  <si>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</si>
  <si>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</si>
  <si>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</si>
  <si>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</si>
  <si>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</si>
  <si>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</si>
  <si>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</si>
  <si>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</si>
  <si>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</si>
  <si>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</si>
  <si>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</si>
  <si>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</si>
  <si>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</si>
  <si>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</si>
  <si>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</si>
  <si>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</si>
  <si>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</si>
  <si>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</si>
  <si>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</si>
  <si>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</si>
  <si>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</si>
  <si>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</si>
  <si>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</si>
  <si>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</si>
  <si>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</si>
  <si>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</si>
  <si>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</si>
  <si>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</si>
  <si>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</si>
  <si>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</si>
  <si>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</si>
  <si>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</si>
  <si>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</si>
  <si>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</si>
  <si>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</si>
  <si>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</si>
  <si>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</si>
  <si>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</si>
  <si>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</si>
  <si>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</si>
  <si>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</si>
  <si>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</si>
  <si>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</si>
  <si>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</si>
  <si>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</si>
  <si>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</si>
  <si>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</si>
  <si>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</si>
  <si>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</si>
  <si>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</si>
  <si>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</si>
  <si>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</si>
  <si>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</si>
  <si>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</si>
  <si>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</si>
  <si>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</si>
  <si>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</si>
  <si>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</si>
  <si>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</si>
  <si>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</si>
  <si>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</si>
  <si>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</si>
  <si>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</si>
  <si>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</si>
  <si>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</si>
  <si>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</si>
  <si>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</si>
  <si>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</si>
  <si>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</si>
  <si>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</si>
  <si>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</si>
  <si>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</si>
  <si>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</si>
  <si>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</si>
  <si>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</si>
  <si>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</si>
  <si>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</si>
  <si>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</si>
  <si>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</si>
  <si>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</si>
  <si>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</si>
  <si>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</si>
  <si>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</si>
  <si>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</si>
  <si>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</si>
  <si>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</si>
  <si>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</si>
  <si>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</si>
  <si>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</si>
  <si>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</si>
  <si>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</si>
  <si>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</si>
  <si>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</si>
  <si>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</si>
  <si>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</si>
  <si>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</si>
  <si>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</si>
  <si>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</si>
  <si>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</si>
  <si>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</si>
  <si>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</si>
  <si>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</si>
  <si>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</si>
  <si>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</si>
  <si>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</si>
  <si>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</si>
  <si>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</si>
  <si>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</si>
  <si>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</si>
  <si>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</si>
  <si>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</si>
  <si>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</si>
  <si>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</si>
  <si>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</si>
  <si>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</si>
  <si>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</si>
  <si>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</si>
  <si>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</si>
  <si>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</si>
  <si>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</si>
  <si>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</si>
  <si>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</si>
  <si>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</si>
  <si>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</si>
  <si>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</si>
  <si>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</si>
  <si>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</si>
  <si>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</si>
  <si>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</si>
  <si>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</si>
  <si>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</si>
  <si>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</si>
  <si>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</si>
  <si>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</si>
  <si>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</si>
  <si>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</si>
  <si>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</si>
  <si>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</si>
  <si>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</si>
  <si>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</si>
  <si>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</si>
  <si>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</si>
  <si>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</si>
  <si>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</si>
  <si>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</si>
  <si>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</si>
  <si>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</si>
  <si>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</si>
  <si>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</si>
  <si>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</si>
  <si>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</si>
  <si>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</si>
  <si>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</si>
  <si>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</si>
  <si>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</si>
  <si>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</si>
  <si>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</si>
  <si>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</si>
  <si>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</si>
  <si>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</si>
  <si>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</si>
  <si>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</si>
  <si>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</si>
  <si>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</si>
  <si>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</si>
  <si>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</si>
  <si>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</si>
  <si>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</si>
  <si>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</si>
  <si>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</si>
  <si>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</si>
  <si>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</si>
  <si>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</si>
  <si>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</si>
  <si>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</si>
  <si>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</si>
  <si>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</si>
  <si>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</si>
  <si>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</si>
  <si>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</si>
  <si>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</si>
  <si>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</si>
  <si>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</si>
  <si>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</si>
  <si>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</si>
  <si>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</si>
  <si>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</si>
  <si>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</si>
  <si>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</si>
  <si>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</si>
  <si>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</si>
  <si>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</si>
  <si>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</si>
  <si>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</si>
  <si>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</si>
  <si>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</si>
  <si>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</si>
  <si>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</si>
  <si>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</si>
  <si>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</si>
  <si>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</si>
  <si>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</si>
  <si>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</si>
  <si>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</si>
  <si>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</si>
  <si>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</si>
  <si>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</si>
  <si>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</si>
  <si>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</si>
  <si>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</si>
  <si>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</si>
  <si>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</si>
  <si>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</si>
  <si>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</si>
  <si>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</si>
  <si>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</si>
  <si>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</si>
  <si>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</si>
  <si>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</si>
  <si>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</si>
  <si>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</si>
  <si>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</si>
  <si>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</si>
  <si>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</si>
  <si>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</si>
  <si>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</si>
  <si>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</si>
  <si>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</si>
  <si>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</si>
  <si>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</si>
  <si>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</si>
  <si>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</si>
  <si>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</si>
  <si>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</si>
  <si>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</si>
  <si>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</si>
  <si>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</si>
  <si>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</si>
  <si>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</si>
  <si>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</si>
  <si>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</si>
  <si>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</si>
  <si>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</si>
  <si>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</si>
  <si>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</si>
  <si>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</si>
  <si>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</si>
  <si>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</si>
  <si>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</si>
  <si>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</si>
  <si>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</si>
  <si>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</si>
  <si>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</si>
  <si>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</si>
  <si>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</si>
  <si>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</si>
  <si>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</si>
  <si>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</si>
  <si>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</si>
  <si>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</si>
  <si>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</si>
  <si>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</si>
  <si>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</si>
  <si>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</si>
  <si>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</si>
  <si>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</si>
  <si>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</si>
  <si>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</si>
  <si>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</si>
  <si>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</si>
  <si>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</si>
  <si>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</si>
  <si>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</si>
  <si>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</si>
  <si>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</si>
  <si>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</si>
  <si>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</si>
  <si>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</si>
  <si>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</si>
  <si>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</si>
  <si>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</si>
  <si>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</si>
  <si>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</si>
  <si>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</si>
  <si>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</si>
  <si>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</si>
  <si>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</si>
  <si>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</si>
  <si>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</si>
  <si>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</si>
  <si>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</si>
  <si>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</si>
  <si>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</si>
  <si>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</si>
  <si>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</si>
  <si>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</si>
  <si>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</si>
  <si>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</si>
  <si>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</si>
  <si>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</si>
  <si>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</si>
  <si>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</si>
  <si>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</si>
  <si>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</si>
  <si>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</si>
  <si>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</si>
  <si>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</si>
  <si>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</si>
  <si>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</si>
  <si>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</si>
  <si>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</si>
  <si>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</si>
  <si>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</si>
  <si>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</si>
  <si>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</si>
  <si>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</si>
  <si>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</si>
  <si>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</si>
  <si>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</si>
  <si>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</si>
  <si>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</si>
  <si>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</si>
  <si>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</si>
  <si>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</si>
  <si>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</si>
  <si>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</si>
  <si>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</si>
  <si>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</si>
  <si>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</si>
  <si>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</si>
  <si>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</si>
  <si>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</si>
  <si>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</si>
  <si>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</si>
  <si>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</si>
  <si>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</si>
  <si>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</si>
  <si>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</si>
  <si>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</si>
  <si>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</si>
  <si>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</si>
  <si>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</si>
  <si>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</si>
  <si>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</si>
  <si>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</si>
  <si>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</si>
  <si>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</si>
  <si>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</si>
  <si>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</si>
  <si>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</si>
  <si>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</si>
  <si>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</si>
  <si>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</si>
  <si>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</si>
  <si>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</si>
  <si>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</si>
  <si>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</si>
  <si>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</si>
  <si>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</si>
  <si>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</si>
  <si>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</si>
  <si>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</si>
  <si>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</si>
  <si>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</si>
  <si>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</si>
  <si>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</si>
  <si>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</si>
  <si>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</si>
  <si>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</si>
  <si>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</si>
  <si>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</si>
  <si>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</si>
  <si>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</si>
  <si>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</si>
  <si>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</si>
  <si>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</si>
  <si>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</si>
  <si>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</si>
  <si>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</si>
  <si>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</si>
  <si>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</si>
  <si>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</si>
  <si>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</si>
  <si>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</si>
  <si>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</si>
  <si>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</si>
  <si>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</si>
  <si>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</si>
  <si>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</si>
  <si>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</si>
  <si>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</si>
  <si>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</si>
  <si>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</si>
  <si>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</si>
  <si>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</si>
  <si>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</si>
  <si>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</si>
  <si>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</si>
  <si>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</si>
  <si>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</si>
  <si>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</si>
  <si>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</si>
  <si>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</si>
  <si>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</si>
  <si>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</si>
  <si>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</si>
  <si>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</si>
  <si>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</si>
  <si>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</si>
  <si>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</si>
  <si>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</si>
  <si>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</si>
  <si>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</si>
  <si>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</si>
  <si>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</si>
  <si>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</si>
  <si>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</si>
  <si>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</si>
  <si>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</si>
  <si>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</si>
  <si>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</si>
  <si>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</si>
  <si>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</si>
  <si>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</si>
  <si>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</si>
  <si>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</si>
  <si>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</si>
  <si>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</si>
  <si>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</si>
  <si>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</si>
  <si>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</si>
  <si>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</si>
  <si>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</si>
  <si>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</si>
  <si>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</si>
  <si>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</si>
  <si>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</si>
  <si>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</si>
  <si>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</si>
  <si>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</si>
  <si>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</si>
  <si>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</si>
  <si>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</si>
  <si>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</si>
  <si>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</si>
  <si>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</si>
  <si>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</si>
  <si>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</si>
  <si>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</si>
  <si>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</si>
  <si>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</si>
  <si>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</si>
  <si>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</si>
  <si>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</si>
  <si>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</si>
  <si>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</si>
  <si>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</si>
  <si>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</si>
  <si>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</si>
  <si>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</si>
  <si>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</si>
  <si>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</si>
  <si>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</si>
  <si>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</si>
  <si>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</si>
  <si>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</si>
  <si>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</si>
  <si>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</si>
  <si>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</si>
  <si>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</si>
  <si>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</si>
  <si>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</si>
  <si>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</si>
  <si>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</si>
  <si>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</si>
  <si>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</si>
  <si>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</si>
  <si>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</si>
  <si>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</si>
  <si>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</si>
  <si>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</si>
  <si>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</si>
  <si>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</si>
  <si>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</si>
  <si>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</si>
  <si>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</si>
  <si>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</si>
  <si>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</si>
  <si>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</si>
  <si>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</si>
  <si>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</si>
  <si>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</si>
  <si>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</si>
  <si>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</si>
  <si>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</si>
  <si>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</si>
  <si>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</si>
  <si>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</si>
  <si>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</si>
  <si>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</si>
  <si>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</si>
  <si>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</si>
  <si>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</si>
  <si>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</si>
  <si>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</si>
  <si>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</si>
  <si>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</si>
  <si>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</si>
  <si>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</si>
  <si>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</si>
  <si>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</si>
  <si>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</si>
  <si>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</si>
  <si>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</si>
  <si>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</si>
  <si>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</si>
  <si>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</si>
  <si>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</si>
  <si>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</si>
  <si>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</si>
  <si>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</si>
  <si>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</si>
  <si>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</si>
  <si>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</si>
  <si>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</si>
  <si>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</si>
  <si>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</si>
  <si>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</si>
  <si>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</si>
  <si>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</si>
  <si>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</si>
  <si>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</si>
  <si>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</si>
  <si>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</si>
  <si>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</si>
  <si>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</si>
  <si>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</si>
  <si>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</si>
  <si>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</si>
  <si>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</si>
  <si>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</si>
  <si>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</si>
  <si>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</si>
  <si>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</si>
  <si>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</si>
  <si>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</si>
  <si>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</si>
  <si>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</si>
  <si>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</si>
  <si>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</si>
  <si>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</si>
  <si>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</si>
  <si>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</si>
  <si>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</si>
  <si>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</si>
  <si>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</si>
  <si>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</si>
  <si>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</si>
  <si>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</si>
  <si>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</si>
  <si>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</si>
  <si>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</si>
  <si>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</si>
  <si>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</si>
  <si>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</si>
  <si>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</si>
  <si>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</si>
  <si>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</si>
  <si>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</si>
  <si>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</si>
  <si>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</si>
  <si>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</si>
  <si>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</si>
  <si>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</si>
  <si>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</si>
  <si>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</si>
  <si>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</si>
  <si>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</si>
  <si>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</si>
  <si>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</si>
  <si>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</si>
  <si>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</si>
  <si>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</si>
  <si>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</si>
  <si>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</si>
  <si>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</si>
  <si>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</si>
  <si>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</si>
  <si>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</si>
  <si>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</si>
  <si>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</si>
  <si>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</si>
  <si>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</si>
  <si>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</si>
  <si>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</si>
  <si>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</si>
  <si>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</si>
  <si>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</si>
  <si>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</si>
  <si>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</si>
  <si>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</si>
  <si>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</si>
  <si>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</si>
  <si>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</si>
  <si>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</si>
  <si>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</si>
  <si>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</si>
  <si>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</si>
  <si>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</si>
  <si>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</si>
  <si>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</si>
  <si>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</si>
  <si>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</si>
  <si>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</si>
  <si>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</si>
  <si>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</si>
  <si>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</si>
  <si>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</si>
  <si>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</si>
  <si>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</si>
  <si>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</si>
  <si>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</si>
  <si>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</si>
  <si>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</si>
  <si>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</si>
  <si>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</si>
  <si>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</si>
  <si>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</si>
  <si>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</si>
  <si>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</si>
  <si>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</si>
  <si>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</si>
  <si>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</si>
  <si>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</si>
  <si>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</si>
  <si>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</si>
  <si>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</si>
  <si>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</si>
  <si>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</si>
  <si>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</si>
  <si>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</si>
  <si>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</si>
  <si>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</si>
  <si>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</si>
  <si>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</si>
  <si>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</si>
  <si>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</si>
  <si>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</si>
  <si>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</si>
  <si>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</si>
  <si>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</si>
  <si>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</si>
  <si>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</si>
  <si>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</si>
  <si>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</si>
  <si>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</si>
  <si>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</si>
  <si>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</si>
  <si>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</si>
  <si>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</si>
  <si>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</si>
  <si>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</si>
  <si>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</si>
  <si>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</si>
  <si>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</si>
  <si>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</si>
  <si>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</si>
  <si>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</si>
  <si>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</si>
  <si>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</si>
  <si>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</si>
  <si>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</si>
  <si>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</si>
  <si>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</si>
  <si>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</si>
  <si>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</si>
  <si>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</si>
  <si>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</si>
  <si>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</si>
  <si>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</si>
  <si>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</si>
  <si>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</si>
  <si>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</si>
  <si>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</si>
  <si>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</si>
  <si>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</si>
  <si>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</si>
  <si>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</si>
  <si>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</si>
  <si>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</si>
  <si>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</si>
  <si>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</si>
  <si>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</si>
  <si>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</si>
  <si>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</si>
  <si>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</si>
  <si>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</si>
  <si>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</si>
  <si>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</si>
  <si>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</si>
  <si>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</si>
  <si>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</si>
  <si>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</si>
  <si>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</si>
  <si>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</si>
  <si>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</si>
  <si>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</si>
  <si>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</si>
  <si>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</si>
  <si>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</si>
  <si>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</si>
  <si>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</si>
  <si>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</si>
  <si>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</si>
  <si>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</si>
  <si>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</si>
  <si>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</si>
  <si>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</si>
  <si>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</si>
  <si>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</si>
  <si>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</si>
  <si>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</si>
  <si>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</si>
  <si>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</si>
  <si>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</si>
  <si>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</si>
  <si>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</si>
  <si>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</si>
  <si>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</si>
  <si>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</si>
  <si>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</si>
  <si>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</si>
  <si>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</si>
  <si>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</si>
  <si>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</si>
  <si>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</si>
  <si>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</si>
  <si>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</si>
  <si>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</si>
  <si>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</si>
  <si>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</si>
  <si>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</si>
  <si>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</si>
  <si>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</si>
  <si>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</si>
  <si>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</si>
  <si>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</si>
  <si>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</si>
  <si>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</si>
  <si>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</si>
  <si>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</si>
  <si>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</si>
  <si>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</si>
  <si>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</si>
  <si>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</si>
  <si>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</si>
  <si>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</si>
  <si>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</si>
  <si>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</si>
  <si>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</si>
  <si>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</si>
  <si>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</si>
  <si>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</si>
  <si>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</si>
  <si>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</si>
  <si>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</si>
  <si>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</si>
  <si>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</si>
  <si>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</si>
  <si>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</si>
  <si>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</si>
  <si>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</si>
  <si>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</si>
  <si>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</si>
  <si>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</si>
  <si>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</si>
  <si>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</si>
  <si>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</si>
  <si>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</si>
  <si>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</si>
  <si>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</si>
  <si>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</si>
  <si>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</si>
  <si>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</si>
  <si>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</si>
  <si>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</si>
  <si>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</si>
  <si>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</si>
  <si>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</si>
  <si>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</si>
  <si>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</si>
  <si>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</si>
  <si>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</si>
  <si>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</si>
  <si>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</si>
  <si>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</si>
  <si>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</si>
  <si>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</si>
  <si>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</si>
  <si>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</si>
  <si>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</si>
  <si>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</si>
  <si>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</si>
  <si>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</si>
  <si>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</si>
  <si>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</si>
  <si>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</si>
  <si>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</si>
  <si>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</si>
  <si>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</si>
  <si>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</si>
  <si>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</si>
  <si>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</si>
  <si>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</si>
  <si>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</si>
  <si>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</si>
  <si>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</si>
  <si>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</si>
  <si>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</si>
  <si>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</si>
  <si>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</si>
  <si>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</si>
  <si>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</si>
  <si>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</si>
  <si>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</si>
  <si>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</si>
  <si>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</si>
  <si>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</si>
  <si>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</si>
  <si>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</si>
  <si>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</si>
  <si>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</si>
  <si>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</si>
  <si>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</si>
  <si>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</si>
  <si>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</si>
  <si>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</si>
  <si>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</si>
  <si>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</si>
  <si>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</si>
  <si>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</si>
  <si>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</si>
  <si>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</si>
  <si>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</si>
  <si>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</si>
  <si>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</si>
  <si>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</si>
  <si>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</si>
  <si>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</si>
  <si>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</si>
  <si>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</si>
  <si>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</si>
  <si>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</si>
  <si>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</si>
  <si>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</si>
  <si>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</si>
  <si>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</si>
  <si>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</si>
  <si>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</si>
  <si>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</si>
  <si>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</si>
  <si>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</si>
  <si>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</si>
  <si>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</si>
  <si>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</si>
  <si>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</si>
  <si>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</si>
  <si>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</si>
  <si>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</si>
  <si>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</si>
  <si>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</si>
  <si>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</si>
  <si>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</si>
  <si>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</si>
  <si>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</si>
  <si>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</si>
  <si>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</si>
  <si>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</si>
  <si>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</si>
  <si>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</si>
  <si>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</si>
  <si>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</si>
  <si>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</si>
  <si>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</si>
  <si>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</si>
  <si>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</si>
  <si>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</si>
  <si>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</si>
  <si>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</si>
  <si>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</si>
  <si>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</si>
  <si>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</si>
  <si>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</si>
  <si>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</si>
  <si>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</si>
  <si>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</si>
  <si>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</si>
  <si>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</si>
  <si>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</si>
  <si>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</si>
  <si>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</si>
  <si>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</si>
  <si>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</si>
  <si>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</si>
  <si>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</si>
  <si>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</si>
  <si>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</si>
  <si>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</si>
  <si>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</si>
  <si>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</si>
  <si>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</si>
  <si>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</si>
  <si>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</si>
  <si>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</si>
  <si>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</si>
  <si>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</si>
  <si>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</si>
  <si>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</si>
  <si>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</si>
  <si>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</si>
  <si>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</si>
  <si>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</si>
  <si>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</si>
  <si>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</si>
  <si>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</si>
  <si>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</si>
  <si>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</si>
  <si>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</si>
  <si>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</si>
  <si>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</si>
  <si>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</si>
  <si>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</si>
  <si>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</si>
  <si>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</si>
  <si>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</si>
  <si>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</si>
  <si>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</si>
  <si>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</si>
  <si>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</si>
  <si>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</si>
  <si>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</si>
  <si>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</si>
  <si>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</si>
  <si>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</si>
  <si>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</si>
  <si>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</si>
  <si>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</si>
  <si>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</si>
  <si>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</si>
  <si>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</si>
  <si>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</si>
  <si>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</si>
  <si>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</si>
  <si>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</si>
  <si>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</si>
  <si>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</si>
  <si>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</si>
  <si>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</si>
  <si>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</si>
  <si>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</si>
  <si>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</si>
  <si>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</si>
  <si>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</si>
  <si>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</si>
  <si>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</si>
  <si>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</si>
  <si>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</si>
  <si>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</si>
  <si>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</si>
  <si>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</si>
  <si>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</si>
  <si>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</si>
  <si>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</si>
  <si>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</si>
  <si>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</si>
  <si>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</si>
  <si>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</si>
  <si>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</si>
  <si>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</si>
  <si>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</si>
  <si>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</si>
  <si>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</si>
  <si>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</si>
  <si>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</si>
  <si>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</si>
  <si>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</si>
  <si>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</si>
  <si>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</si>
  <si>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</si>
  <si>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</si>
  <si>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</si>
  <si>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</si>
  <si>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</si>
  <si>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</si>
  <si>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</si>
  <si>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</si>
  <si>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</si>
  <si>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</si>
  <si>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</si>
  <si>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</si>
  <si>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</si>
  <si>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</si>
  <si>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</si>
  <si>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</si>
  <si>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</si>
  <si>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</si>
  <si>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</si>
  <si>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</si>
  <si>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</si>
  <si>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</si>
  <si>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</si>
  <si>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</si>
  <si>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</si>
  <si>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</si>
  <si>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</si>
  <si>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</si>
  <si>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</si>
  <si>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</si>
  <si>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</si>
  <si>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</si>
  <si>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</si>
  <si>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</si>
  <si>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</si>
  <si>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</si>
  <si>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</si>
  <si>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</si>
  <si>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</si>
  <si>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</si>
  <si>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</si>
  <si>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</si>
  <si>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</si>
  <si>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</si>
  <si>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</si>
  <si>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</si>
  <si>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</si>
  <si>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</si>
  <si>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</si>
  <si>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</si>
  <si>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</si>
  <si>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</si>
  <si>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</si>
  <si>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</si>
  <si>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</si>
  <si>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</si>
  <si>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</si>
  <si>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</si>
  <si>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</si>
  <si>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</si>
  <si>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</si>
  <si>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</si>
  <si>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</si>
  <si>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</si>
  <si>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</si>
  <si>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</si>
  <si>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</si>
  <si>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</si>
  <si>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</si>
  <si>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</si>
  <si>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</si>
  <si>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</si>
  <si>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</si>
  <si>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</si>
  <si>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</si>
  <si>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</si>
  <si>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</si>
  <si>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</si>
  <si>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</si>
  <si>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</si>
  <si>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</si>
  <si>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</si>
  <si>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</si>
  <si>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</si>
  <si>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</si>
  <si>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</si>
  <si>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</si>
  <si>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</si>
  <si>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</si>
  <si>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</si>
  <si>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</si>
  <si>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</si>
  <si>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</si>
  <si>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</si>
  <si>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</si>
  <si>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</si>
  <si>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</si>
  <si>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</si>
  <si>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</si>
  <si>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</si>
  <si>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</si>
  <si>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</si>
  <si>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</si>
  <si>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</si>
  <si>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</si>
  <si>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</si>
  <si>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</si>
  <si>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</si>
  <si>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</si>
  <si>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</si>
  <si>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</si>
  <si>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</si>
  <si>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</si>
  <si>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</si>
  <si>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</si>
  <si>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</si>
  <si>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</si>
  <si>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</si>
  <si>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</si>
  <si>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</si>
  <si>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</si>
  <si>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</si>
  <si>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</si>
  <si>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</si>
  <si>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</si>
  <si>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</si>
  <si>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</si>
  <si>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</si>
  <si>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</si>
  <si>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</si>
  <si>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</si>
  <si>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</si>
  <si>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</si>
  <si>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</si>
  <si>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</si>
  <si>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</si>
  <si>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</si>
  <si>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</si>
  <si>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</si>
  <si>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</si>
  <si>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</si>
  <si>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</si>
  <si>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</si>
  <si>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</si>
  <si>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</si>
  <si>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</si>
  <si>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</si>
  <si>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</si>
  <si>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</si>
  <si>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</si>
  <si>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</si>
  <si>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</si>
  <si>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</si>
  <si>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</si>
  <si>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</si>
  <si>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</si>
  <si>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</si>
  <si>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</si>
  <si>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</si>
  <si>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</si>
  <si>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</si>
  <si>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</si>
  <si>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</si>
  <si>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</si>
  <si>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</si>
  <si>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</si>
  <si>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</si>
  <si>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</si>
  <si>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</si>
  <si>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</si>
  <si>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</si>
  <si>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</si>
  <si>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</si>
  <si>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</si>
  <si>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</si>
  <si>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</si>
  <si>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</si>
  <si>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</si>
  <si>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</si>
  <si>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</si>
  <si>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</si>
  <si>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</si>
  <si>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</si>
  <si>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</si>
  <si>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</si>
  <si>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</si>
  <si>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</si>
  <si>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</si>
  <si>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</si>
  <si>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</si>
  <si>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</si>
  <si>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</si>
  <si>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</si>
  <si>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</si>
  <si>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</si>
  <si>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</si>
  <si>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</si>
  <si>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</si>
  <si>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</si>
  <si>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</si>
  <si>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</si>
  <si>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</si>
  <si>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</si>
  <si>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</si>
  <si>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</si>
  <si>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</si>
  <si>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</si>
  <si>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</si>
  <si>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</si>
  <si>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</si>
  <si>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</si>
  <si>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</si>
  <si>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</si>
  <si>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</si>
  <si>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</si>
  <si>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</si>
  <si>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</si>
  <si>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</si>
  <si>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</si>
  <si>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</si>
  <si>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</si>
  <si>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</si>
  <si>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</si>
  <si>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</si>
  <si>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</si>
  <si>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</si>
  <si>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</si>
  <si>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</si>
  <si>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</si>
  <si>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</si>
  <si>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</si>
  <si>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</si>
  <si>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</si>
  <si>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</si>
  <si>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</si>
  <si>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</si>
  <si>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</si>
  <si>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</si>
  <si>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</si>
  <si>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</si>
  <si>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</si>
  <si>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</si>
  <si>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</si>
  <si>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</si>
  <si>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</si>
  <si>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</si>
  <si>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</si>
  <si>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</si>
  <si>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</si>
  <si>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</si>
  <si>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</si>
  <si>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</si>
  <si>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</si>
  <si>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</si>
  <si>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</si>
  <si>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</si>
  <si>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</si>
  <si>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</si>
  <si>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</si>
  <si>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</si>
  <si>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</si>
  <si>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</si>
  <si>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</si>
  <si>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</si>
  <si>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</si>
  <si>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</si>
  <si>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</si>
  <si>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</si>
  <si>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</si>
  <si>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</si>
  <si>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</si>
  <si>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</si>
  <si>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</si>
  <si>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</si>
  <si>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</si>
  <si>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</si>
  <si>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</si>
  <si>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</si>
  <si>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</si>
  <si>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</si>
  <si>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</si>
  <si>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</si>
  <si>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</si>
  <si>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</si>
  <si>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</si>
  <si>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</si>
  <si>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</si>
  <si>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</si>
  <si>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</si>
  <si>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</si>
  <si>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</si>
  <si>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</si>
  <si>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</si>
  <si>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</si>
  <si>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</si>
  <si>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</si>
  <si>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</si>
  <si>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</si>
  <si>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</si>
  <si>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</si>
  <si>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</si>
  <si>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</si>
  <si>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</si>
  <si>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</si>
  <si>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</si>
  <si>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</si>
  <si>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</si>
  <si>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</si>
  <si>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</si>
  <si>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</si>
  <si>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</si>
  <si>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</si>
  <si>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</si>
  <si>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</si>
  <si>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</si>
  <si>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</si>
  <si>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</si>
  <si>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</si>
  <si>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</si>
  <si>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</si>
  <si>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</si>
  <si>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</si>
  <si>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</si>
  <si>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</si>
  <si>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</si>
  <si>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</si>
  <si>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</si>
  <si>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</si>
  <si>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</si>
  <si>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</si>
  <si>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</si>
  <si>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</si>
  <si>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</si>
  <si>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</si>
  <si>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</si>
  <si>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</si>
  <si>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</si>
  <si>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</si>
  <si>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</si>
  <si>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</si>
  <si>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</si>
  <si>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</si>
  <si>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</si>
  <si>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</si>
  <si>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</si>
  <si>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</si>
  <si>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</si>
  <si>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</si>
  <si>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</si>
  <si>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</si>
  <si>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</si>
  <si>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</si>
  <si>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</si>
  <si>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</si>
  <si>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</si>
  <si>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</si>
  <si>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</si>
  <si>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</si>
  <si>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</si>
  <si>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</si>
  <si>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</si>
  <si>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</si>
  <si>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</si>
  <si>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</si>
  <si>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</si>
  <si>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</si>
  <si>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</si>
  <si>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</si>
  <si>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</si>
  <si>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</si>
  <si>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</si>
  <si>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</si>
  <si>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</si>
  <si>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</si>
  <si>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</si>
  <si>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</si>
  <si>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</si>
  <si>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</si>
  <si>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</si>
  <si>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</si>
  <si>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</si>
  <si>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</si>
  <si>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</si>
  <si>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</si>
  <si>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</si>
  <si>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</si>
  <si>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</si>
  <si>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</si>
  <si>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</si>
  <si>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</si>
  <si>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</si>
  <si>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</si>
  <si>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</si>
  <si>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</si>
  <si>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</si>
  <si>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</si>
  <si>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</si>
  <si>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</si>
  <si>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</si>
  <si>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</si>
  <si>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</si>
  <si>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</si>
  <si>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</si>
  <si>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</si>
  <si>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</si>
  <si>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</si>
  <si>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</si>
  <si>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</si>
  <si>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</si>
  <si>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</si>
  <si>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</si>
  <si>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</si>
  <si>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</si>
  <si>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</si>
  <si>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</si>
  <si>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</si>
  <si>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</si>
  <si>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</si>
  <si>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</si>
  <si>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</si>
  <si>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</si>
  <si>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</si>
  <si>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</si>
  <si>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</si>
  <si>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</si>
  <si>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</si>
  <si>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</si>
  <si>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</si>
  <si>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</si>
  <si>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</si>
  <si>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</si>
  <si>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</si>
  <si>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</si>
  <si>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</si>
  <si>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</si>
  <si>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</si>
  <si>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</si>
  <si>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</si>
  <si>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</si>
  <si>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</si>
  <si>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</si>
  <si>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</si>
  <si>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</si>
  <si>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</si>
  <si>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</si>
  <si>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</si>
  <si>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</si>
  <si>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</si>
  <si>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</si>
  <si>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</si>
  <si>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</si>
  <si>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</si>
  <si>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</si>
  <si>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</si>
  <si>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</si>
  <si>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</si>
  <si>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</si>
  <si>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</si>
  <si>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</si>
  <si>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</si>
  <si>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</si>
  <si>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</si>
  <si>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</si>
  <si>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</si>
  <si>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</si>
  <si>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</si>
  <si>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</si>
  <si>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</si>
  <si>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</si>
  <si>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</si>
  <si>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</si>
  <si>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</si>
  <si>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</si>
  <si>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</si>
  <si>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</si>
  <si>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</si>
  <si>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</si>
  <si>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</si>
  <si>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</si>
  <si>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</si>
  <si>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</si>
  <si>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</si>
  <si>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</si>
  <si>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</si>
  <si>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</si>
  <si>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</si>
  <si>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</si>
  <si>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</si>
  <si>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</si>
  <si>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</si>
  <si>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</si>
  <si>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</si>
  <si>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</si>
  <si>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</si>
  <si>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</si>
  <si>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</si>
  <si>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</si>
  <si>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</si>
  <si>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</si>
  <si>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</si>
  <si>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</si>
  <si>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</si>
  <si>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</si>
  <si>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</si>
  <si>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</si>
  <si>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</si>
  <si>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</si>
  <si>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</si>
  <si>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</si>
  <si>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</si>
  <si>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</si>
  <si>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</si>
  <si>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</si>
  <si>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</si>
  <si>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</si>
  <si>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</si>
  <si>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</si>
  <si>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</si>
  <si>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</si>
  <si>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</si>
  <si>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</si>
  <si>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</si>
  <si>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</si>
  <si>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</si>
  <si>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</si>
  <si>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</si>
  <si>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</si>
  <si>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</si>
  <si>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</si>
  <si>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</si>
  <si>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</si>
  <si>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</si>
  <si>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</si>
  <si>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</si>
  <si>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</si>
  <si>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</si>
  <si>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</si>
  <si>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</si>
  <si>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</si>
  <si>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</si>
  <si>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</si>
  <si>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</si>
  <si>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</si>
  <si>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</si>
  <si>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</si>
  <si>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</si>
  <si>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</si>
  <si>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</si>
  <si>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</si>
  <si>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</si>
  <si>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</si>
  <si>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</si>
  <si>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</si>
  <si>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</si>
  <si>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</si>
  <si>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</si>
  <si>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</si>
  <si>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</si>
  <si>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</si>
  <si>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</si>
  <si>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</si>
  <si>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</si>
  <si>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</si>
  <si>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</si>
  <si>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</si>
  <si>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</si>
  <si>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</si>
  <si>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</si>
  <si>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</si>
  <si>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</si>
  <si>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</si>
  <si>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</si>
  <si>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</si>
  <si>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</si>
  <si>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</si>
  <si>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</si>
  <si>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</si>
  <si>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</si>
  <si>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</si>
  <si>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</si>
  <si>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</si>
  <si>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</si>
  <si>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</si>
  <si>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</si>
  <si>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</si>
  <si>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</si>
  <si>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</si>
  <si>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</si>
  <si>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</si>
  <si>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</si>
  <si>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</si>
  <si>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</si>
  <si>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</si>
  <si>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</si>
  <si>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</si>
  <si>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</si>
  <si>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</si>
  <si>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</si>
  <si>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</si>
  <si>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</si>
  <si>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</si>
  <si>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</si>
  <si>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</si>
  <si>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</si>
  <si>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</si>
  <si>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</si>
  <si>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</si>
  <si>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</si>
  <si>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</si>
  <si>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</si>
  <si>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</si>
  <si>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</si>
  <si>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</si>
  <si>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</si>
  <si>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</si>
  <si>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</si>
  <si>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</si>
  <si>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</si>
  <si>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</si>
  <si>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</si>
  <si>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</si>
  <si>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</si>
  <si>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</si>
  <si>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</si>
  <si>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</si>
  <si>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</si>
  <si>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</si>
  <si>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</si>
  <si>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</si>
  <si>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</si>
  <si>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</si>
  <si>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</si>
  <si>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</si>
  <si>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</si>
  <si>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</si>
  <si>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</si>
  <si>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</si>
  <si>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</si>
  <si>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</si>
  <si>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</si>
  <si>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</si>
  <si>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</si>
  <si>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</si>
  <si>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</si>
  <si>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</si>
  <si>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</si>
  <si>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</si>
  <si>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</si>
  <si>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</si>
  <si>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</si>
  <si>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</si>
  <si>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</si>
  <si>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</si>
  <si>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</si>
  <si>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</si>
  <si>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</si>
  <si>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</si>
  <si>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</si>
  <si>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</si>
  <si>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</si>
  <si>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</si>
  <si>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</si>
  <si>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</si>
  <si>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</si>
  <si>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</si>
  <si>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</si>
  <si>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</si>
  <si>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</si>
  <si>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</si>
  <si>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</si>
  <si>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</si>
  <si>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</si>
  <si>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</si>
  <si>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</si>
  <si>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</si>
  <si>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</si>
  <si>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</si>
  <si>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</si>
  <si>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</si>
  <si>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</si>
  <si>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</si>
  <si>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</si>
  <si>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</si>
  <si>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</si>
  <si>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</si>
  <si>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</si>
  <si>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</si>
  <si>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</si>
  <si>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</si>
  <si>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</si>
  <si>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</si>
  <si>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</si>
  <si>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</si>
  <si>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</si>
  <si>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</si>
  <si>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</si>
  <si>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</si>
  <si>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</si>
  <si>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</si>
  <si>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</si>
  <si>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</si>
  <si>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</si>
  <si>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</si>
  <si>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</si>
  <si>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</si>
  <si>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</si>
  <si>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</si>
  <si>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</si>
  <si>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</si>
  <si>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</si>
  <si>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</si>
  <si>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</si>
  <si>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</si>
  <si>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</si>
  <si>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</si>
  <si>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</si>
  <si>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</si>
  <si>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</si>
  <si>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</si>
  <si>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</si>
  <si>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</si>
  <si>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</si>
  <si>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</si>
  <si>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</si>
  <si>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</si>
  <si>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</si>
  <si>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</si>
  <si>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</si>
  <si>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</si>
  <si>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</si>
  <si>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</si>
  <si>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</si>
  <si>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</si>
  <si>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</si>
  <si>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</si>
  <si>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</si>
  <si>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</si>
  <si>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</si>
  <si>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</si>
  <si>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</si>
  <si>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</si>
  <si>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</si>
  <si>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</si>
  <si>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</si>
  <si>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</si>
  <si>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</si>
  <si>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</si>
  <si>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</si>
  <si>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</si>
  <si>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</si>
  <si>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</si>
  <si>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</si>
  <si>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</si>
  <si>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</si>
  <si>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</si>
  <si>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</si>
  <si>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</si>
  <si>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</si>
  <si>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</si>
  <si>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</si>
  <si>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</si>
  <si>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</si>
  <si>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</si>
  <si>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</si>
  <si>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</si>
  <si>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</si>
  <si>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</si>
  <si>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</si>
  <si>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</si>
  <si>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</si>
  <si>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</si>
  <si>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</si>
  <si>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</si>
  <si>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</si>
  <si>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</si>
  <si>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</si>
  <si>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</si>
  <si>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</si>
  <si>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</si>
  <si>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</si>
  <si>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</si>
  <si>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</si>
  <si>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</si>
  <si>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</si>
  <si>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</si>
  <si>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</si>
  <si>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</si>
  <si>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</si>
  <si>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</si>
  <si>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</si>
  <si>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</si>
  <si>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</si>
  <si>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</si>
  <si>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</si>
  <si>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</si>
  <si>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</si>
  <si>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</si>
  <si>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</si>
  <si>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</si>
  <si>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</si>
  <si>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</si>
  <si>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</si>
  <si>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</si>
  <si>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</si>
  <si>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</si>
  <si>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</si>
  <si>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</si>
  <si>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</si>
  <si>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</si>
  <si>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</si>
  <si>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</si>
  <si>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</si>
  <si>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</si>
  <si>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</si>
  <si>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</si>
  <si>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</si>
  <si>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</si>
  <si>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</si>
  <si>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</si>
  <si>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</si>
  <si>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</si>
  <si>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</si>
  <si>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</si>
  <si>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</si>
  <si>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</si>
  <si>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</si>
  <si>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</si>
  <si>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</si>
  <si>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</si>
  <si>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</si>
  <si>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</si>
  <si>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</si>
  <si>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</si>
  <si>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</si>
  <si>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</si>
  <si>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</si>
  <si>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</si>
  <si>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</si>
  <si>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</si>
  <si>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</si>
  <si>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</si>
  <si>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</si>
  <si>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</si>
  <si>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</si>
  <si>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</si>
  <si>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</si>
  <si>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</si>
  <si>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</si>
  <si>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</si>
  <si>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</si>
  <si>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</si>
  <si>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</si>
  <si>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</si>
  <si>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</si>
  <si>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</si>
  <si>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</si>
  <si>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</si>
  <si>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</si>
  <si>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</si>
  <si>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</si>
  <si>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</si>
  <si>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</si>
  <si>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</si>
  <si>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</si>
  <si>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</si>
  <si>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</si>
  <si>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</si>
  <si>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</si>
  <si>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</si>
  <si>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</si>
  <si>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</si>
  <si>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</si>
  <si>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</si>
  <si>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</si>
  <si>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</si>
  <si>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</si>
  <si>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</si>
  <si>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</si>
  <si>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</si>
  <si>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</si>
  <si>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</si>
  <si>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</si>
  <si>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</si>
  <si>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</si>
  <si>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</si>
  <si>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</si>
  <si>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</si>
  <si>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</si>
  <si>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</si>
  <si>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</si>
  <si>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</si>
  <si>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</si>
  <si>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</si>
  <si>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</si>
  <si>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</si>
  <si>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</si>
  <si>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</si>
  <si>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</si>
  <si>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</si>
  <si>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</si>
  <si>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</si>
  <si>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</si>
  <si>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</si>
  <si>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</si>
  <si>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</si>
  <si>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</si>
  <si>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</si>
  <si>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</si>
  <si>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</si>
  <si>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</si>
  <si>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</si>
  <si>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</si>
  <si>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</si>
  <si>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</si>
  <si>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</si>
  <si>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</si>
  <si>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</si>
  <si>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</si>
  <si>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</si>
  <si>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</si>
  <si>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</si>
  <si>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</si>
  <si>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</si>
  <si>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</si>
  <si>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</si>
  <si>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</si>
  <si>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</si>
  <si>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</si>
  <si>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</si>
  <si>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</si>
  <si>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</si>
  <si>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</si>
  <si>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</si>
  <si>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</si>
  <si>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</si>
  <si>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</si>
  <si>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</si>
  <si>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</si>
  <si>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</si>
  <si>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</si>
  <si>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</si>
  <si>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</si>
  <si>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</si>
  <si>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</si>
  <si>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</si>
  <si>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</si>
  <si>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</si>
  <si>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</si>
  <si>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</si>
  <si>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</si>
  <si>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</si>
  <si>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</si>
  <si>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</si>
  <si>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</si>
  <si>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</si>
  <si>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</si>
  <si>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</si>
  <si>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</si>
  <si>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</si>
  <si>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</si>
  <si>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</si>
  <si>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</si>
  <si>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</si>
  <si>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</si>
  <si>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</si>
  <si>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</si>
  <si>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</si>
  <si>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</si>
  <si>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</si>
  <si>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</si>
  <si>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</si>
  <si>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</si>
  <si>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</si>
  <si>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</si>
  <si>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</si>
  <si>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</si>
  <si>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</si>
  <si>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</si>
  <si>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</si>
  <si>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</si>
  <si>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</si>
  <si>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</si>
  <si>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</si>
  <si>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</si>
  <si>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</si>
  <si>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</si>
  <si>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</si>
  <si>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</si>
  <si>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</si>
  <si>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</si>
  <si>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</si>
  <si>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</si>
  <si>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</si>
  <si>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</si>
  <si>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</si>
  <si>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</si>
  <si>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</si>
  <si>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</si>
  <si>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</si>
  <si>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</si>
  <si>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</si>
  <si>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</si>
  <si>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</si>
  <si>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</si>
  <si>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</si>
  <si>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</si>
  <si>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</si>
  <si>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</si>
  <si>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</si>
  <si>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</si>
  <si>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</si>
  <si>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</si>
  <si>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</si>
  <si>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</si>
  <si>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</si>
  <si>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</si>
  <si>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</si>
  <si>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</si>
  <si>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</si>
  <si>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</si>
  <si>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</si>
  <si>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</si>
  <si>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</si>
  <si>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</si>
  <si>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</si>
  <si>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</si>
  <si>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</si>
  <si>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</si>
  <si>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</si>
  <si>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</si>
  <si>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</si>
  <si>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</si>
  <si>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</si>
  <si>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</si>
  <si>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</si>
  <si>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</si>
  <si>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</si>
  <si>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</si>
  <si>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</si>
  <si>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</si>
  <si>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</si>
  <si>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</si>
  <si>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</si>
  <si>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</si>
  <si>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</si>
  <si>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</si>
  <si>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</si>
  <si>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</si>
  <si>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</si>
  <si>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</si>
  <si>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</si>
  <si>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</si>
  <si>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</si>
  <si>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</si>
  <si>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</si>
  <si>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</si>
  <si>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</si>
  <si>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</si>
  <si>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</si>
  <si>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</si>
  <si>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</si>
  <si>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</si>
  <si>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</si>
  <si>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</si>
  <si>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</si>
  <si>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</si>
  <si>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</si>
  <si>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</si>
  <si>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</si>
  <si>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</si>
  <si>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</si>
  <si>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</si>
  <si>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</si>
  <si>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</si>
  <si>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</si>
  <si>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</si>
  <si>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</si>
  <si>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</si>
  <si>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</si>
  <si>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</si>
  <si>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</si>
  <si>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</si>
  <si>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</si>
  <si>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</si>
  <si>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</si>
  <si>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</si>
  <si>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</si>
  <si>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</si>
  <si>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</si>
  <si>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</si>
  <si>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</si>
  <si>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</si>
  <si>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</si>
  <si>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</si>
  <si>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</si>
  <si>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</si>
  <si>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</si>
  <si>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</si>
  <si>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</si>
  <si>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</si>
  <si>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</si>
  <si>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</si>
  <si>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</si>
  <si>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</si>
  <si>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</si>
  <si>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</si>
  <si>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</si>
  <si>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</si>
  <si>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</si>
  <si>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</si>
  <si>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</si>
  <si>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</si>
  <si>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</si>
  <si>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</si>
  <si>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</si>
  <si>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</si>
  <si>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</si>
  <si>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</si>
  <si>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</si>
  <si>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</si>
  <si>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</si>
  <si>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</si>
  <si>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</si>
  <si>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</si>
  <si>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</si>
  <si>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</si>
  <si>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</si>
  <si>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</si>
  <si>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</si>
  <si>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</si>
  <si>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</si>
  <si>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</si>
  <si>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</si>
  <si>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</si>
  <si>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</si>
  <si>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</si>
  <si>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</si>
  <si>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</si>
  <si>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</si>
  <si>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</si>
  <si>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</si>
  <si>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</si>
  <si>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</si>
  <si>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</si>
  <si>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</si>
  <si>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</si>
  <si>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</si>
  <si>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</si>
  <si>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</si>
  <si>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</si>
  <si>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</si>
  <si>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</si>
  <si>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</si>
  <si>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</si>
  <si>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</si>
  <si>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</si>
  <si>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</si>
  <si>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</si>
  <si>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</si>
  <si>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</si>
  <si>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</si>
  <si>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</si>
  <si>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</si>
  <si>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</si>
  <si>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</si>
  <si>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</si>
  <si>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</si>
  <si>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</si>
  <si>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</si>
  <si>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</si>
  <si>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</si>
  <si>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</si>
  <si>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</si>
  <si>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</si>
  <si>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</si>
  <si>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</si>
  <si>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</si>
  <si>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</si>
  <si>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</si>
  <si>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</si>
  <si>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</si>
  <si>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</si>
  <si>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</si>
  <si>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</si>
  <si>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</si>
  <si>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</si>
  <si>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</si>
  <si>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</si>
  <si>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</si>
  <si>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</si>
  <si>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</si>
  <si>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</si>
  <si>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</si>
  <si>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</si>
  <si>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</si>
  <si>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</si>
  <si>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</si>
  <si>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</si>
  <si>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</si>
  <si>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</si>
  <si>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</si>
  <si>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</si>
  <si>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</si>
  <si>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</si>
  <si>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</si>
  <si>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</si>
  <si>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</si>
  <si>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</si>
  <si>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</si>
  <si>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</si>
  <si>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</si>
  <si>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</si>
  <si>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</si>
  <si>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</si>
  <si>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</si>
  <si>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</si>
  <si>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</si>
  <si>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</si>
  <si>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</si>
  <si>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</si>
  <si>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</si>
  <si>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</si>
  <si>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</si>
  <si>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</si>
  <si>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</si>
  <si>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</si>
  <si>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</si>
  <si>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</si>
  <si>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</si>
  <si>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</si>
  <si>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</si>
  <si>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</si>
  <si>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</si>
  <si>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</si>
  <si>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</si>
  <si>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</si>
  <si>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</si>
  <si>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</si>
  <si>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</si>
  <si>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</si>
  <si>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</si>
  <si>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</si>
  <si>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</si>
  <si>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</si>
  <si>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</si>
  <si>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</si>
  <si>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</si>
  <si>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</si>
  <si>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</si>
  <si>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</si>
  <si>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</si>
  <si>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</si>
  <si>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</si>
  <si>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</si>
  <si>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</si>
  <si>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</si>
  <si>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</si>
  <si>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</si>
  <si>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</si>
  <si>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</si>
  <si>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</si>
  <si>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</si>
  <si>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</si>
  <si>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</si>
  <si>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</si>
  <si>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</si>
  <si>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</si>
  <si>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</si>
  <si>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</si>
  <si>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</si>
  <si>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</si>
  <si>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</si>
  <si>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</si>
  <si>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</si>
  <si>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</si>
  <si>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</si>
  <si>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</si>
  <si>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</si>
  <si>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</si>
  <si>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</si>
  <si>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</si>
  <si>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</si>
  <si>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</si>
  <si>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</si>
  <si>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</si>
  <si>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</si>
  <si>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</si>
  <si>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</si>
  <si>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</si>
  <si>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</si>
  <si>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</si>
  <si>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</si>
  <si>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</si>
  <si>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</si>
  <si>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</si>
  <si>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</si>
  <si>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</si>
  <si>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</si>
  <si>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</si>
  <si>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</si>
  <si>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</si>
  <si>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</si>
  <si>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</si>
  <si>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</si>
  <si>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</si>
  <si>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</si>
  <si>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</si>
  <si>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</si>
  <si>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</si>
  <si>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</si>
  <si>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</si>
  <si>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</si>
  <si>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</si>
  <si>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</si>
  <si>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</si>
  <si>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</si>
  <si>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</si>
  <si>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</si>
  <si>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</si>
  <si>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</si>
  <si>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</si>
  <si>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</si>
  <si>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</si>
  <si>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</si>
  <si>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</si>
  <si>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</si>
  <si>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</si>
  <si>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</si>
  <si>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</si>
  <si>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</si>
  <si>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</si>
  <si>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</si>
  <si>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</si>
  <si>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</si>
  <si>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</si>
  <si>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</si>
  <si>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</si>
  <si>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</si>
  <si>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</si>
  <si>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</si>
  <si>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</si>
  <si>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</si>
  <si>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</si>
  <si>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</si>
  <si>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</si>
  <si>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</si>
  <si>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</si>
  <si>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</si>
  <si>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</si>
  <si>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</si>
  <si>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</si>
  <si>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</si>
  <si>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</si>
  <si>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</si>
  <si>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</si>
  <si>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</si>
  <si>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</si>
  <si>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</si>
  <si>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</si>
  <si>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</si>
  <si>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</si>
  <si>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</si>
  <si>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</si>
  <si>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</si>
  <si>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</si>
  <si>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</si>
  <si>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</si>
  <si>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</si>
  <si>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</si>
  <si>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</si>
  <si>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</si>
  <si>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</si>
  <si>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</si>
  <si>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</si>
  <si>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</si>
  <si>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</si>
  <si>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</si>
  <si>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</si>
  <si>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</si>
  <si>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</si>
  <si>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</si>
  <si>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</si>
  <si>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</si>
  <si>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</si>
  <si>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</si>
  <si>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</si>
  <si>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</si>
  <si>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</si>
  <si>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</si>
  <si>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</si>
  <si>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</si>
  <si>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</si>
  <si>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</si>
  <si>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</si>
  <si>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</si>
  <si>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</si>
  <si>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</si>
  <si>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</si>
  <si>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</si>
  <si>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</si>
  <si>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</si>
  <si>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</si>
  <si>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</si>
  <si>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</si>
  <si>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</si>
  <si>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</si>
  <si>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</si>
  <si>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</si>
  <si>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</si>
  <si>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</si>
  <si>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</si>
  <si>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</si>
  <si>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</si>
  <si>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</si>
  <si>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</si>
  <si>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</si>
  <si>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</si>
  <si>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</si>
  <si>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</si>
  <si>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</si>
  <si>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</si>
  <si>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</si>
  <si>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</si>
  <si>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</si>
  <si>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</si>
  <si>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</si>
  <si>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</si>
  <si>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</si>
  <si>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</si>
  <si>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</si>
  <si>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</si>
  <si>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</si>
  <si>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</si>
  <si>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</si>
  <si>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</si>
  <si>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</si>
  <si>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</si>
  <si>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</si>
  <si>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</si>
  <si>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</si>
  <si>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</si>
  <si>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</si>
  <si>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</si>
  <si>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</si>
  <si>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</si>
  <si>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</si>
  <si>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</si>
  <si>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</si>
  <si>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</si>
  <si>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</si>
  <si>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</si>
  <si>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</si>
  <si>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</si>
  <si>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</si>
  <si>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</si>
  <si>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</si>
  <si>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</si>
  <si>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</si>
  <si>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</si>
  <si>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</si>
  <si>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</si>
  <si>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</si>
  <si>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</si>
  <si>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</si>
  <si>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</si>
  <si>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</si>
  <si>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</si>
  <si>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</si>
  <si>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</si>
  <si>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</si>
  <si>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</si>
  <si>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</si>
  <si>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</si>
  <si>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</si>
  <si>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</si>
  <si>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</si>
  <si>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</si>
  <si>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</si>
  <si>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</si>
  <si>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</si>
  <si>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</si>
  <si>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</si>
  <si>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</si>
  <si>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</si>
  <si>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</si>
  <si>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</si>
  <si>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</si>
  <si>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</si>
  <si>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</si>
  <si>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</si>
  <si>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</si>
  <si>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</si>
  <si>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</si>
  <si>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</si>
  <si>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</si>
  <si>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</si>
  <si>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</si>
  <si>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</si>
  <si>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</si>
  <si>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</si>
  <si>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</si>
  <si>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</si>
  <si>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</si>
  <si>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</si>
  <si>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</si>
  <si>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</si>
  <si>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</si>
  <si>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</si>
  <si>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</si>
  <si>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</si>
  <si>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</si>
  <si>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</si>
  <si>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</si>
  <si>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</si>
  <si>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</si>
  <si>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</si>
  <si>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</si>
  <si>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</si>
  <si>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</si>
  <si>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</si>
  <si>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</si>
  <si>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</si>
  <si>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</si>
  <si>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</si>
  <si>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</si>
  <si>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</si>
  <si>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</si>
  <si>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</si>
  <si>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</si>
  <si>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</si>
  <si>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</si>
  <si>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</si>
  <si>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</si>
  <si>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</si>
  <si>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</si>
  <si>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</si>
  <si>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</si>
  <si>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</si>
  <si>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</si>
  <si>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</si>
  <si>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</si>
  <si>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</si>
  <si>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</si>
  <si>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</si>
  <si>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</si>
  <si>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</si>
  <si>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</si>
  <si>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</si>
  <si>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</si>
  <si>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</si>
  <si>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</si>
  <si>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</si>
  <si>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</si>
  <si>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</si>
  <si>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</si>
  <si>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</si>
  <si>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</si>
  <si>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</si>
  <si>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</si>
  <si>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</si>
  <si>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</si>
  <si>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</si>
  <si>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</si>
  <si>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</si>
  <si>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</si>
  <si>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</si>
  <si>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</si>
  <si>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</si>
  <si>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</si>
  <si>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</si>
  <si>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</si>
  <si>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</si>
  <si>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</si>
  <si>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</si>
  <si>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</si>
  <si>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</si>
  <si>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</si>
  <si>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</si>
  <si>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</si>
  <si>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</si>
  <si>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</si>
  <si>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</si>
  <si>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</si>
  <si>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</si>
  <si>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</si>
  <si>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</si>
  <si>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</si>
  <si>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</si>
  <si>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</si>
  <si>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</si>
  <si>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</si>
  <si>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</si>
  <si>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</si>
  <si>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</si>
  <si>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</si>
  <si>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</si>
  <si>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</si>
  <si>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</si>
  <si>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</si>
  <si>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</si>
  <si>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</si>
  <si>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</si>
  <si>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</si>
  <si>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</si>
  <si>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</si>
  <si>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</si>
  <si>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</si>
  <si>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</si>
  <si>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</si>
  <si>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</si>
  <si>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</si>
  <si>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</si>
  <si>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</si>
  <si>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</si>
  <si>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</si>
  <si>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</si>
  <si>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</si>
  <si>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</si>
  <si>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</si>
  <si>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</si>
  <si>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</si>
  <si>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</si>
  <si>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</si>
  <si>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</si>
  <si>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</si>
  <si>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</si>
  <si>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</si>
  <si>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</si>
  <si>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</si>
  <si>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</si>
  <si>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</si>
  <si>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</si>
  <si>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</si>
  <si>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</si>
  <si>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</si>
  <si>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</si>
  <si>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</si>
  <si>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</si>
  <si>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</si>
  <si>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</si>
  <si>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</si>
  <si>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</si>
  <si>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</si>
  <si>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</si>
  <si>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</si>
  <si>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</si>
  <si>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</si>
  <si>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</si>
  <si>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</si>
  <si>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</si>
  <si>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</si>
  <si>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</si>
  <si>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</si>
  <si>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</si>
  <si>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</si>
  <si>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</si>
  <si>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</si>
  <si>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</si>
  <si>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</si>
  <si>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</si>
  <si>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</si>
  <si>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</si>
  <si>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</si>
  <si>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</si>
  <si>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</si>
  <si>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</si>
  <si>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</si>
  <si>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</si>
  <si>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</si>
  <si>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</si>
  <si>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</si>
  <si>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</si>
  <si>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</si>
  <si>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</si>
  <si>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</si>
  <si>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</si>
  <si>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</si>
  <si>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</si>
  <si>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</si>
  <si>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</si>
  <si>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</si>
  <si>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</si>
  <si>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</si>
  <si>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</si>
  <si>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</si>
  <si>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</si>
  <si>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</si>
  <si>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</si>
  <si>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</si>
  <si>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</si>
  <si>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</si>
  <si>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</si>
  <si>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</si>
  <si>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</si>
  <si>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</si>
  <si>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</si>
  <si>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</si>
  <si>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</si>
  <si>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</si>
  <si>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</si>
  <si>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</si>
  <si>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</si>
  <si>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</si>
  <si>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</si>
  <si>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</si>
  <si>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</si>
  <si>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</si>
  <si>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</si>
  <si>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</si>
  <si>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</si>
  <si>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</si>
  <si>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</si>
  <si>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</si>
  <si>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</si>
  <si>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</si>
  <si>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</si>
  <si>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</si>
  <si>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</si>
  <si>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</si>
  <si>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</si>
  <si>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</si>
  <si>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</si>
  <si>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</si>
  <si>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</si>
  <si>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</si>
  <si>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</si>
  <si>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</si>
  <si>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</si>
  <si>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</si>
  <si>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</si>
  <si>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</si>
  <si>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</si>
  <si>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</si>
  <si>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</si>
  <si>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</si>
  <si>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</si>
  <si>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</si>
  <si>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</si>
  <si>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</si>
  <si>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</si>
  <si>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</si>
  <si>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</si>
  <si>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</si>
  <si>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</si>
  <si>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</si>
  <si>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</si>
  <si>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</si>
  <si>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</si>
  <si>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</si>
  <si>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</si>
  <si>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</si>
  <si>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</si>
  <si>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</si>
  <si>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</si>
  <si>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</si>
  <si>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</si>
  <si>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</si>
  <si>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</si>
  <si>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</si>
  <si>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</si>
  <si>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</si>
  <si>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</si>
  <si>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</si>
  <si>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</si>
  <si>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</si>
  <si>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</si>
  <si>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</si>
  <si>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</si>
  <si>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</si>
  <si>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</si>
  <si>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</si>
  <si>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</si>
  <si>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</si>
  <si>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</si>
  <si>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</si>
  <si>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</si>
  <si>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</si>
  <si>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</si>
  <si>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</si>
  <si>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</si>
  <si>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</si>
  <si>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</si>
  <si>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</si>
  <si>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</si>
  <si>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</si>
  <si>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</si>
  <si>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</si>
  <si>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</si>
  <si>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</si>
  <si>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</si>
  <si>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</si>
  <si>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</si>
  <si>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</si>
  <si>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</si>
  <si>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</si>
  <si>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</si>
  <si>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</si>
  <si>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</si>
  <si>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</si>
  <si>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</si>
  <si>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</si>
  <si>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</si>
  <si>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</si>
  <si>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</si>
  <si>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</si>
  <si>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</si>
  <si>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</si>
  <si>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</si>
  <si>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</si>
  <si>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</si>
  <si>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</si>
  <si>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</si>
  <si>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</si>
  <si>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</si>
  <si>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</si>
  <si>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</si>
  <si>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</si>
  <si>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</si>
  <si>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</si>
  <si>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</si>
  <si>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</si>
  <si>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</si>
  <si>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</si>
  <si>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</si>
  <si>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</si>
  <si>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</si>
  <si>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</si>
  <si>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</si>
  <si>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</si>
  <si>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</si>
  <si>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</si>
  <si>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</si>
  <si>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</si>
  <si>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</si>
  <si>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</si>
  <si>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</si>
  <si>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</si>
  <si>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</si>
  <si>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</si>
  <si>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</si>
  <si>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</si>
  <si>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</si>
  <si>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</si>
  <si>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</si>
  <si>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</si>
  <si>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</si>
  <si>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</si>
  <si>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</si>
  <si>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</si>
  <si>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</si>
  <si>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</si>
  <si>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</si>
  <si>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</si>
  <si>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</si>
  <si>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</si>
  <si>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</si>
  <si>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</si>
  <si>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</si>
  <si>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</si>
  <si>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</si>
  <si>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</si>
  <si>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</si>
  <si>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</si>
  <si>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</si>
  <si>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</si>
  <si>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</si>
  <si>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</si>
  <si>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</si>
  <si>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</si>
  <si>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</si>
  <si>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</si>
  <si>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</si>
  <si>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</si>
  <si>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</si>
  <si>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</si>
  <si>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</si>
  <si>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</si>
  <si>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</si>
  <si>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</si>
  <si>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</si>
  <si>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</si>
  <si>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</si>
  <si>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</si>
  <si>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</si>
  <si>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</si>
  <si>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</si>
  <si>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</si>
  <si>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</si>
  <si>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</si>
  <si>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</si>
  <si>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</si>
  <si>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</si>
  <si>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</si>
  <si>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</si>
  <si>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</si>
  <si>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</si>
  <si>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</si>
  <si>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</si>
  <si>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</si>
  <si>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</si>
  <si>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</si>
  <si>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</si>
  <si>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</si>
  <si>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</si>
  <si>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</si>
  <si>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</si>
  <si>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</si>
  <si>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</si>
  <si>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</si>
  <si>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</si>
  <si>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</si>
  <si>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</si>
  <si>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</si>
  <si>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</si>
  <si>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</si>
  <si>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</si>
  <si>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</si>
  <si>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</si>
  <si>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</si>
  <si>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</si>
  <si>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</si>
  <si>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</si>
  <si>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</si>
  <si>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</si>
  <si>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</si>
  <si>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</si>
  <si>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</si>
  <si>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</si>
  <si>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</si>
  <si>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</si>
  <si>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</si>
  <si>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</si>
  <si>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</si>
  <si>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</si>
  <si>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</si>
  <si>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</si>
  <si>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</si>
  <si>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</si>
  <si>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</si>
  <si>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</si>
  <si>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</si>
  <si>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</si>
  <si>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</si>
  <si>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</si>
  <si>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</si>
  <si>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</si>
  <si>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</si>
  <si>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</si>
  <si>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</si>
  <si>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</si>
  <si>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</si>
  <si>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</si>
  <si>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</si>
  <si>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</si>
  <si>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</si>
  <si>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</si>
  <si>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</si>
  <si>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</si>
  <si>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</si>
  <si>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</si>
  <si>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</si>
  <si>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</si>
  <si>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</si>
  <si>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</si>
  <si>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</si>
  <si>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</si>
  <si>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</si>
  <si>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</si>
  <si>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</si>
  <si>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</si>
  <si>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</si>
  <si>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</si>
  <si>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</si>
  <si>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</si>
  <si>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</si>
  <si>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</si>
  <si>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</si>
  <si>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</si>
  <si>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</si>
  <si>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</si>
  <si>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</si>
  <si>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</si>
  <si>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</si>
  <si>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</si>
  <si>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</si>
  <si>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</si>
  <si>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</si>
  <si>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</si>
  <si>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</si>
  <si>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</si>
  <si>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</si>
  <si>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</si>
  <si>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</si>
  <si>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</si>
  <si>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</si>
  <si>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</si>
  <si>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</si>
  <si>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</si>
  <si>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</si>
  <si>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</si>
  <si>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</si>
  <si>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</si>
  <si>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</si>
  <si>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</si>
  <si>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</si>
  <si>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</si>
  <si>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</si>
  <si>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</si>
  <si>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</si>
  <si>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</si>
  <si>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</si>
  <si>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</si>
  <si>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</si>
  <si>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</si>
  <si>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</si>
  <si>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</si>
  <si>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</si>
  <si>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</si>
  <si>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</si>
  <si>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</si>
  <si>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</si>
  <si>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</si>
  <si>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</si>
  <si>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</si>
  <si>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</si>
  <si>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</si>
  <si>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</si>
  <si>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</si>
  <si>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</si>
  <si>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</si>
  <si>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</si>
  <si>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</si>
  <si>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</si>
  <si>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</si>
  <si>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</si>
  <si>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</si>
  <si>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</si>
  <si>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</si>
  <si>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</si>
  <si>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</si>
  <si>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</si>
  <si>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</si>
  <si>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</si>
  <si>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</si>
  <si>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</si>
  <si>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</si>
  <si>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</si>
  <si>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</si>
  <si>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</si>
  <si>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</si>
  <si>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</si>
  <si>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</si>
  <si>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</si>
  <si>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</si>
  <si>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</si>
  <si>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</si>
  <si>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</si>
  <si>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</si>
  <si>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</si>
  <si>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</si>
  <si>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</si>
  <si>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</si>
  <si>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</si>
  <si>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</si>
  <si>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</si>
  <si>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</si>
  <si>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</si>
  <si>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</si>
  <si>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</si>
  <si>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</si>
  <si>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</si>
  <si>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</si>
  <si>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</si>
  <si>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</si>
  <si>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</si>
  <si>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</si>
  <si>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</si>
  <si>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</si>
  <si>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</si>
  <si>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</si>
  <si>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</si>
  <si>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</si>
  <si>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</si>
  <si>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</si>
  <si>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</si>
  <si>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</si>
  <si>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</si>
  <si>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</si>
  <si>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</si>
  <si>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</si>
  <si>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</si>
  <si>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</si>
  <si>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</si>
  <si>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</si>
  <si>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</si>
  <si>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</si>
  <si>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</si>
  <si>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</si>
  <si>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</si>
  <si>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</si>
  <si>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</si>
  <si>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</si>
  <si>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</si>
  <si>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</si>
  <si>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</si>
  <si>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</si>
  <si>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</si>
  <si>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</si>
  <si>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</si>
  <si>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</si>
  <si>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</si>
  <si>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</si>
  <si>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</si>
  <si>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</si>
  <si>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</si>
  <si>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</si>
  <si>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</si>
  <si>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</si>
  <si>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</si>
  <si>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</si>
  <si>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</si>
  <si>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</si>
  <si>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</si>
  <si>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</si>
  <si>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</si>
  <si>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</si>
  <si>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</si>
  <si>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</si>
  <si>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</si>
  <si>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</si>
  <si>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</si>
  <si>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</si>
  <si>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</si>
  <si>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</si>
  <si>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</si>
  <si>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</si>
  <si>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</si>
  <si>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</si>
  <si>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</si>
  <si>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</si>
  <si>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</si>
  <si>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</si>
  <si>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</si>
  <si>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</si>
  <si>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</si>
  <si>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</si>
  <si>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</si>
  <si>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</si>
  <si>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</si>
  <si>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</si>
  <si>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</si>
  <si>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</si>
  <si>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</si>
  <si>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</si>
  <si>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</si>
  <si>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</si>
  <si>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</si>
  <si>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</si>
  <si>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</si>
  <si>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</si>
  <si>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</si>
  <si>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</si>
  <si>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</si>
  <si>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</si>
  <si>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</si>
  <si>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</si>
  <si>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</si>
  <si>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</si>
  <si>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</si>
  <si>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</si>
  <si>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</si>
  <si>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</si>
  <si>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</si>
  <si>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</si>
  <si>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</si>
  <si>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</si>
  <si>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</si>
  <si>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</si>
  <si>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</si>
  <si>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</si>
  <si>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</si>
  <si>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</si>
  <si>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</si>
  <si>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</si>
  <si>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</si>
  <si>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</si>
  <si>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</si>
  <si>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</si>
  <si>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</si>
  <si>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</si>
  <si>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</si>
  <si>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</si>
  <si>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</si>
  <si>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</si>
  <si>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</si>
  <si>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</si>
  <si>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</si>
  <si>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</si>
  <si>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</si>
  <si>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</si>
  <si>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</si>
  <si>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</si>
  <si>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</si>
  <si>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</si>
  <si>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</si>
  <si>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</si>
  <si>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</si>
  <si>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</si>
  <si>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</si>
  <si>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</si>
  <si>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</si>
  <si>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</si>
  <si>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</si>
  <si>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</si>
  <si>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</si>
  <si>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</si>
  <si>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</si>
  <si>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</si>
  <si>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</si>
  <si>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</si>
  <si>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</si>
  <si>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</si>
  <si>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</si>
  <si>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</si>
  <si>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</si>
  <si>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</si>
  <si>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</si>
  <si>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</si>
  <si>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</si>
  <si>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</si>
  <si>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</si>
  <si>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</si>
  <si>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</si>
  <si>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</si>
  <si>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</si>
  <si>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</si>
  <si>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</si>
  <si>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</si>
  <si>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</si>
  <si>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</si>
  <si>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</si>
  <si>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</si>
  <si>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</si>
  <si>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</si>
  <si>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</si>
  <si>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</si>
  <si>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</si>
  <si>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</si>
  <si>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</si>
  <si>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</si>
  <si>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</si>
  <si>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</si>
  <si>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</si>
  <si>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</si>
  <si>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</si>
  <si>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</si>
  <si>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</si>
  <si>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</si>
  <si>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</si>
  <si>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</si>
  <si>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</si>
  <si>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</si>
  <si>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</si>
  <si>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</si>
  <si>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</si>
  <si>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</si>
  <si>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</si>
  <si>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</si>
  <si>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</si>
  <si>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</si>
  <si>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</si>
  <si>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</si>
  <si>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</si>
  <si>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</si>
  <si>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</si>
  <si>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</si>
  <si>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</si>
  <si>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</si>
  <si>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</si>
  <si>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</si>
  <si>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</si>
  <si>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</si>
  <si>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</si>
  <si>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</si>
  <si>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</si>
  <si>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</si>
  <si>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</si>
  <si>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</si>
  <si>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</si>
  <si>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</si>
  <si>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</si>
  <si>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</si>
  <si>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</si>
  <si>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</si>
  <si>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</si>
  <si>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</si>
  <si>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</si>
  <si>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</si>
  <si>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</si>
  <si>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</si>
  <si>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</si>
  <si>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</si>
  <si>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</si>
  <si>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</si>
  <si>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</si>
  <si>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</si>
  <si>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</si>
  <si>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</si>
  <si>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</si>
  <si>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</si>
  <si>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</si>
  <si>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</si>
  <si>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</si>
  <si>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</si>
  <si>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</si>
  <si>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</si>
  <si>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</si>
  <si>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</si>
  <si>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</si>
  <si>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</si>
  <si>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</si>
  <si>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</si>
  <si>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</si>
  <si>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</si>
  <si>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</si>
  <si>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</si>
  <si>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</si>
  <si>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</si>
  <si>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</si>
  <si>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</si>
  <si>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</si>
  <si>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</si>
  <si>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</si>
  <si>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</si>
  <si>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</si>
  <si>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</si>
  <si>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</si>
  <si>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</si>
  <si>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</si>
  <si>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</si>
  <si>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</si>
  <si>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</si>
  <si>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</si>
  <si>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</si>
  <si>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</si>
  <si>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</si>
  <si>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</si>
  <si>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</si>
  <si>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</si>
  <si>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</si>
  <si>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</si>
  <si>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</si>
  <si>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</si>
  <si>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</si>
  <si>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</si>
  <si>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</si>
  <si>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</si>
  <si>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</si>
  <si>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</si>
  <si>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</si>
  <si>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</si>
  <si>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</si>
  <si>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</si>
  <si>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</si>
  <si>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</si>
  <si>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</si>
  <si>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</si>
  <si>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</si>
  <si>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</si>
  <si>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</si>
  <si>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</si>
  <si>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</si>
  <si>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</si>
  <si>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</si>
  <si>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</si>
  <si>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</si>
  <si>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</si>
  <si>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</si>
  <si>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</si>
  <si>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</si>
  <si>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</si>
  <si>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</si>
  <si>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</si>
  <si>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</si>
  <si>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</si>
  <si>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</si>
  <si>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</si>
  <si>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</si>
  <si>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</si>
  <si>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</si>
  <si>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</si>
  <si>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</si>
  <si>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</si>
  <si>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</si>
  <si>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</si>
  <si>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</si>
  <si>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</si>
  <si>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</si>
  <si>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</si>
  <si>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</si>
  <si>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</si>
  <si>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</si>
  <si>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</si>
  <si>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</si>
  <si>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</si>
  <si>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</si>
  <si>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</si>
  <si>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</si>
  <si>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</si>
  <si>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</si>
  <si>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</si>
  <si>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</si>
  <si>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</si>
  <si>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</si>
  <si>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</si>
  <si>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</si>
  <si>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</si>
  <si>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</si>
  <si>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</si>
  <si>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</si>
  <si>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</si>
  <si>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</si>
  <si>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</si>
  <si>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</si>
  <si>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</si>
  <si>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</si>
  <si>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</si>
  <si>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</si>
  <si>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</si>
  <si>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</si>
  <si>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</si>
  <si>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</si>
  <si>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</si>
  <si>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</si>
  <si>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</si>
  <si>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</si>
  <si>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</si>
  <si>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</si>
  <si>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</si>
  <si>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</si>
  <si>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</si>
  <si>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</si>
  <si>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</si>
  <si>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</si>
  <si>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</si>
  <si>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</si>
  <si>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</si>
  <si>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</si>
  <si>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</si>
  <si>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</si>
  <si>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</si>
  <si>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</si>
  <si>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</si>
  <si>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</si>
  <si>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</si>
  <si>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</si>
  <si>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</si>
  <si>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</si>
  <si>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</si>
  <si>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</si>
  <si>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</si>
  <si>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</si>
  <si>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</si>
  <si>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</si>
  <si>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</si>
  <si>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</si>
  <si>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</si>
  <si>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</si>
  <si>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</si>
  <si>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</si>
  <si>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</si>
  <si>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</si>
  <si>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</si>
  <si>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</si>
  <si>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</si>
  <si>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</si>
  <si>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</si>
  <si>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</si>
  <si>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</si>
  <si>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</si>
  <si>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</si>
  <si>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</si>
  <si>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</si>
  <si>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</si>
  <si>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</si>
  <si>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</si>
  <si>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</si>
  <si>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</si>
  <si>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</si>
  <si>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</si>
  <si>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</si>
  <si>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</si>
  <si>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</si>
  <si>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</si>
  <si>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</si>
  <si>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</si>
  <si>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</si>
  <si>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</si>
  <si>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</si>
  <si>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</si>
  <si>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</si>
  <si>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</si>
  <si>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</si>
  <si>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</si>
  <si>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</si>
  <si>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</si>
  <si>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</si>
  <si>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</si>
  <si>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</si>
  <si>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</si>
  <si>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</si>
  <si>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</si>
  <si>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</si>
  <si>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</si>
  <si>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</si>
  <si>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</si>
  <si>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</si>
  <si>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</si>
  <si>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</si>
  <si>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</si>
  <si>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</si>
  <si>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</si>
  <si>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</si>
  <si>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</si>
  <si>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</si>
  <si>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</si>
  <si>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</si>
  <si>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</si>
  <si>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</si>
  <si>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</si>
  <si>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</si>
  <si>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</si>
  <si>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</si>
  <si>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</si>
  <si>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</si>
  <si>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</si>
  <si>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</si>
  <si>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</si>
  <si>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</si>
  <si>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</si>
  <si>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</si>
  <si>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</si>
  <si>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</si>
  <si>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</si>
  <si>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</si>
  <si>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</si>
  <si>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</si>
  <si>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</si>
  <si>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</si>
  <si>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</si>
  <si>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</si>
  <si>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</si>
  <si>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</si>
  <si>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</si>
  <si>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</si>
  <si>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</si>
  <si>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</si>
  <si>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</si>
  <si>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</si>
  <si>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</si>
  <si>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</si>
  <si>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</si>
  <si>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</si>
  <si>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</si>
  <si>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</si>
  <si>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</si>
  <si>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</si>
  <si>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</si>
  <si>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</si>
  <si>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</si>
  <si>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</si>
  <si>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</si>
  <si>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</si>
  <si>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</si>
  <si>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</si>
  <si>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</si>
  <si>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</si>
  <si>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</si>
  <si>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</si>
  <si>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</si>
  <si>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</si>
  <si>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</si>
  <si>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</si>
  <si>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</si>
  <si>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</si>
  <si>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</si>
  <si>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</si>
  <si>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</si>
  <si>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</si>
  <si>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</si>
  <si>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</si>
  <si>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</si>
  <si>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</si>
  <si>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</si>
  <si>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</si>
  <si>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</si>
  <si>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</si>
  <si>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</si>
  <si>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</si>
  <si>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</si>
  <si>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</si>
  <si>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</si>
  <si>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</si>
  <si>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</si>
  <si>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</si>
  <si>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</si>
  <si>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</si>
  <si>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</si>
  <si>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</si>
  <si>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</si>
  <si>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</si>
  <si>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</si>
  <si>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</si>
  <si>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</si>
  <si>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</si>
  <si>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</si>
  <si>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</si>
  <si>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</si>
  <si>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</si>
  <si>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</si>
  <si>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</si>
  <si>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</si>
  <si>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</si>
  <si>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</si>
  <si>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</si>
  <si>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</si>
  <si>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</si>
  <si>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</si>
  <si>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</si>
  <si>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</si>
  <si>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</si>
  <si>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</si>
  <si>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</si>
  <si>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</si>
  <si>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</si>
  <si>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</si>
  <si>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</si>
  <si>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</si>
  <si>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</si>
  <si>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</si>
  <si>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</si>
  <si>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</si>
  <si>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</si>
  <si>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</si>
  <si>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</si>
  <si>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</si>
  <si>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</si>
  <si>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</si>
  <si>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</si>
  <si>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</si>
  <si>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</si>
  <si>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</si>
  <si>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</si>
  <si>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</si>
  <si>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</si>
  <si>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</si>
  <si>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</si>
  <si>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</si>
  <si>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</si>
  <si>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</si>
  <si>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</si>
  <si>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</si>
  <si>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</si>
  <si>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</si>
  <si>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</si>
  <si>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</si>
  <si>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</si>
  <si>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</si>
  <si>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</si>
  <si>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</si>
  <si>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</si>
  <si>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</si>
  <si>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</si>
  <si>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</si>
  <si>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</si>
  <si>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</si>
  <si>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</si>
  <si>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</si>
  <si>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</si>
  <si>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</si>
  <si>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</si>
  <si>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</si>
  <si>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</si>
  <si>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</si>
  <si>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</si>
  <si>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</si>
  <si>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</si>
  <si>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</si>
  <si>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</si>
  <si>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</si>
  <si>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</si>
  <si>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</si>
  <si>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</si>
  <si>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</si>
  <si>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</si>
  <si>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</si>
  <si>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</si>
  <si>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</si>
  <si>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</si>
  <si>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</si>
  <si>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</si>
  <si>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</si>
  <si>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</si>
  <si>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</si>
  <si>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</si>
  <si>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</si>
  <si>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</si>
  <si>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</si>
  <si>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</si>
  <si>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</si>
  <si>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</si>
  <si>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</si>
  <si>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</si>
  <si>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</si>
  <si>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</si>
  <si>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</si>
  <si>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</si>
  <si>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</si>
  <si>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</si>
  <si>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</si>
  <si>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</si>
  <si>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</si>
  <si>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</si>
  <si>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</si>
  <si>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</si>
  <si>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</si>
  <si>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</si>
  <si>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</si>
  <si>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</si>
  <si>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</si>
  <si>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</si>
  <si>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</si>
  <si>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</si>
  <si>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</si>
  <si>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</si>
  <si>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</si>
  <si>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</si>
  <si>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</si>
  <si>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</si>
  <si>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</si>
  <si>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</si>
  <si>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</si>
  <si>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</si>
  <si>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</si>
  <si>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</si>
  <si>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</si>
  <si>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</si>
  <si>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</si>
  <si>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</si>
  <si>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</si>
  <si>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</si>
  <si>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</si>
  <si>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</si>
  <si>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</si>
  <si>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</si>
  <si>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</si>
  <si>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</si>
  <si>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</si>
  <si>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</si>
  <si>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</si>
  <si>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</si>
  <si>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</si>
  <si>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</si>
  <si>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</si>
  <si>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</si>
  <si>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</si>
  <si>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</si>
  <si>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</si>
  <si>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</si>
  <si>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</si>
  <si>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</si>
  <si>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</si>
  <si>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</si>
  <si>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</si>
  <si>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</si>
  <si>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</si>
  <si>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</si>
  <si>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</si>
  <si>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</si>
  <si>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</si>
  <si>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</si>
  <si>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</si>
  <si>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</si>
  <si>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</si>
  <si>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</si>
  <si>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</si>
  <si>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</si>
  <si>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</si>
  <si>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</si>
  <si>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</si>
  <si>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</si>
  <si>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</si>
  <si>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</si>
  <si>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</si>
  <si>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</si>
  <si>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</si>
  <si>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</si>
  <si>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</si>
  <si>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</si>
  <si>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</si>
  <si>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</si>
  <si>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</si>
  <si>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</si>
  <si>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</si>
  <si>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</si>
  <si>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</si>
  <si>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</si>
  <si>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</si>
  <si>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</si>
  <si>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</si>
  <si>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</si>
  <si>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</si>
  <si>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</si>
  <si>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</si>
  <si>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</si>
  <si>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</si>
  <si>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</si>
  <si>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</si>
  <si>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</si>
  <si>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</si>
  <si>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</si>
  <si>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</si>
  <si>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</si>
  <si>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</si>
  <si>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</si>
  <si>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</si>
  <si>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</si>
  <si>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</si>
  <si>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</si>
  <si>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</si>
  <si>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</si>
  <si>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</si>
  <si>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</si>
  <si>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</si>
  <si>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</si>
  <si>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</si>
  <si>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</si>
  <si>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</si>
  <si>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</si>
  <si>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</si>
  <si>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</si>
  <si>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</si>
  <si>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</si>
  <si>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</si>
  <si>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</si>
  <si>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</si>
  <si>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</si>
  <si>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</si>
  <si>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</si>
  <si>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</si>
  <si>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</si>
  <si>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</si>
  <si>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</si>
  <si>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</si>
  <si>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</si>
  <si>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</si>
  <si>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</si>
  <si>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</si>
  <si>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</si>
  <si>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</si>
  <si>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</si>
  <si>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</si>
  <si>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</si>
  <si>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</si>
  <si>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</si>
  <si>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</si>
  <si>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</si>
  <si>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</si>
  <si>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</si>
  <si>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</si>
  <si>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</si>
  <si>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</si>
  <si>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</si>
  <si>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</si>
  <si>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</si>
  <si>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</si>
  <si>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</si>
  <si>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</si>
  <si>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</si>
  <si>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</si>
  <si>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</si>
  <si>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</si>
  <si>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</si>
  <si>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</si>
  <si>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</si>
  <si>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</si>
  <si>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</si>
  <si>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</si>
  <si>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</si>
  <si>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</si>
  <si>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</si>
  <si>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</si>
  <si>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</si>
  <si>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</si>
  <si>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</si>
  <si>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</si>
  <si>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</si>
  <si>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</si>
  <si>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</si>
  <si>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</si>
  <si>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</si>
  <si>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</si>
  <si>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</si>
  <si>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</si>
  <si>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</si>
  <si>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</si>
  <si>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</si>
  <si>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</si>
  <si>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</si>
  <si>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</si>
  <si>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</si>
  <si>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</si>
  <si>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</si>
  <si>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</si>
  <si>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</si>
  <si>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</si>
  <si>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</si>
  <si>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</si>
  <si>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</si>
  <si>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</si>
  <si>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</si>
  <si>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</si>
  <si>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</si>
  <si>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</si>
  <si>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</si>
  <si>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</si>
  <si>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</si>
  <si>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</si>
  <si>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</si>
  <si>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</si>
  <si>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</si>
  <si>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</si>
  <si>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</si>
  <si>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</si>
  <si>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</si>
  <si>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</si>
  <si>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</si>
  <si>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</si>
  <si>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</si>
  <si>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</si>
  <si>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</si>
  <si>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</si>
  <si>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</si>
  <si>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</si>
  <si>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</si>
  <si>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</si>
  <si>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</si>
  <si>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</si>
  <si>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</si>
  <si>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</si>
  <si>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</si>
  <si>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</si>
  <si>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</si>
  <si>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</si>
  <si>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</si>
  <si>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</si>
  <si>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</si>
  <si>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</si>
  <si>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</si>
  <si>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</si>
  <si>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</si>
  <si>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</si>
  <si>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</si>
  <si>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</si>
  <si>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</si>
  <si>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</si>
  <si>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</si>
  <si>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</si>
  <si>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</si>
  <si>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</si>
  <si>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</si>
  <si>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</si>
  <si>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</si>
  <si>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</si>
  <si>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</si>
  <si>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</si>
  <si>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</si>
  <si>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</si>
  <si>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</si>
  <si>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</si>
  <si>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</si>
  <si>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</si>
  <si>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</si>
  <si>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</si>
  <si>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</si>
  <si>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</si>
  <si>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</si>
  <si>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</si>
  <si>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</si>
  <si>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</si>
  <si>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</si>
  <si>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</si>
  <si>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</si>
  <si>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</si>
  <si>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</si>
  <si>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</si>
  <si>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</si>
  <si>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</si>
  <si>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</si>
  <si>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</si>
  <si>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</si>
  <si>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</si>
  <si>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</si>
  <si>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</si>
  <si>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</si>
  <si>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</si>
  <si>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</si>
  <si>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</si>
  <si>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</si>
  <si>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</si>
  <si>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</si>
  <si>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</si>
  <si>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</si>
  <si>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</si>
  <si>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</si>
  <si>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</si>
  <si>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</si>
  <si>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</si>
  <si>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</si>
  <si>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</si>
  <si>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</si>
  <si>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</si>
  <si>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</si>
  <si>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</si>
  <si>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</si>
  <si>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</si>
  <si>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</si>
  <si>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</si>
  <si>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</si>
  <si>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</si>
  <si>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</si>
  <si>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</si>
  <si>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</si>
  <si>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</si>
  <si>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</si>
  <si>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</si>
  <si>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</si>
  <si>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</si>
  <si>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</si>
  <si>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</si>
  <si>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</si>
  <si>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</si>
  <si>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</si>
  <si>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</si>
  <si>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</si>
  <si>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</si>
  <si>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</si>
  <si>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</si>
  <si>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</si>
  <si>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</si>
  <si>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</si>
  <si>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</si>
  <si>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</si>
  <si>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</si>
  <si>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</si>
  <si>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</si>
  <si>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</si>
  <si>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</si>
  <si>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</si>
  <si>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</si>
  <si>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</si>
  <si>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</si>
  <si>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</si>
  <si>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</si>
  <si>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</si>
  <si>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</si>
  <si>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</si>
  <si>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</si>
  <si>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</si>
  <si>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</si>
  <si>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</si>
  <si>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</si>
  <si>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</si>
  <si>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</si>
  <si>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</si>
  <si>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</si>
  <si>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</si>
  <si>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</si>
  <si>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</si>
  <si>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</si>
  <si>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</si>
  <si>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</si>
  <si>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</si>
  <si>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</si>
  <si>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</si>
  <si>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</si>
  <si>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</si>
  <si>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</si>
  <si>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</si>
  <si>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</si>
  <si>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</si>
  <si>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</si>
  <si>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</si>
  <si>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</si>
  <si>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</si>
  <si>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</si>
  <si>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</si>
  <si>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</si>
  <si>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</si>
  <si>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</si>
  <si>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</si>
  <si>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</si>
  <si>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</si>
  <si>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</si>
  <si>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</si>
  <si>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</si>
  <si>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</si>
  <si>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</si>
  <si>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</si>
  <si>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</si>
  <si>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</si>
  <si>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</si>
  <si>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</si>
  <si>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</si>
  <si>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</si>
  <si>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</si>
  <si>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</si>
  <si>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</si>
  <si>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</si>
  <si>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</si>
  <si>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</si>
  <si>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</si>
  <si>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</si>
  <si>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</si>
  <si>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</si>
  <si>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</si>
  <si>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</si>
  <si>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</si>
  <si>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</si>
  <si>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</si>
  <si>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</si>
  <si>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</si>
  <si>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</si>
  <si>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</si>
  <si>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</si>
  <si>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</si>
  <si>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</si>
  <si>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</si>
  <si>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</si>
  <si>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</si>
  <si>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</si>
  <si>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</si>
  <si>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</si>
  <si>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</si>
  <si>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</si>
  <si>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</si>
  <si>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</si>
  <si>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</si>
  <si>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</si>
  <si>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</si>
  <si>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</si>
  <si>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</si>
  <si>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</si>
  <si>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</si>
  <si>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</si>
  <si>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</si>
  <si>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</si>
  <si>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</si>
  <si>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</si>
  <si>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</si>
  <si>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</si>
  <si>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</si>
  <si>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</si>
  <si>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</si>
  <si>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</si>
  <si>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</si>
  <si>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</si>
  <si>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</si>
  <si>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</si>
  <si>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</si>
  <si>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</si>
  <si>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</si>
  <si>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</si>
  <si>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</si>
  <si>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</si>
  <si>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</si>
  <si>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</si>
  <si>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</si>
  <si>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</si>
  <si>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</si>
  <si>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</si>
  <si>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</si>
  <si>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</si>
  <si>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</si>
  <si>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</si>
  <si>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</si>
  <si>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</si>
  <si>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</si>
  <si>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</si>
  <si>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</si>
  <si>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</si>
  <si>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</si>
  <si>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</si>
  <si>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</si>
  <si>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</si>
  <si>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</si>
  <si>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</si>
  <si>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</si>
  <si>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</si>
  <si>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</si>
  <si>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</si>
  <si>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</si>
  <si>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</si>
  <si>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</si>
  <si>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</si>
  <si>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</si>
  <si>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</si>
  <si>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</si>
  <si>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</si>
  <si>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</si>
  <si>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</si>
  <si>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</si>
  <si>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</si>
  <si>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</si>
  <si>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</si>
  <si>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</si>
  <si>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</si>
  <si>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</si>
  <si>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</si>
  <si>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</si>
  <si>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</si>
  <si>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</si>
  <si>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</si>
  <si>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</si>
  <si>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</si>
  <si>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</si>
  <si>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</si>
  <si>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</si>
  <si>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</si>
  <si>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</si>
  <si>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</si>
  <si>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</si>
  <si>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</si>
  <si>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</si>
  <si>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</si>
  <si>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</si>
  <si>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</si>
  <si>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</si>
  <si>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</si>
  <si>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</si>
  <si>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</si>
  <si>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</si>
  <si>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</si>
  <si>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</si>
  <si>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</si>
  <si>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</si>
  <si>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</si>
  <si>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</si>
  <si>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</si>
  <si>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</si>
  <si>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</si>
  <si>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</si>
  <si>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</si>
  <si>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</si>
  <si>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</si>
  <si>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</si>
  <si>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</si>
  <si>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</si>
  <si>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</si>
  <si>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</si>
  <si>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</si>
  <si>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</si>
  <si>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</si>
  <si>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</si>
  <si>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</si>
  <si>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</si>
  <si>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</si>
  <si>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</si>
  <si>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</si>
  <si>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</si>
  <si>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</si>
  <si>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</si>
  <si>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</si>
  <si>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</si>
  <si>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</si>
  <si>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</si>
  <si>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</si>
  <si>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</si>
  <si>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</si>
  <si>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</si>
  <si>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</si>
  <si>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</si>
  <si>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</si>
  <si>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</si>
  <si>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</si>
  <si>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</si>
  <si>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</si>
  <si>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</si>
  <si>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</si>
  <si>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</si>
  <si>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</si>
  <si>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</si>
  <si>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</si>
  <si>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</si>
  <si>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</si>
  <si>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</si>
  <si>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</si>
  <si>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</si>
  <si>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</si>
  <si>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</si>
  <si>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</si>
  <si>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</si>
  <si>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</si>
  <si>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</si>
  <si>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</si>
  <si>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</si>
  <si>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</si>
  <si>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</si>
  <si>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</si>
  <si>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</si>
  <si>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</si>
  <si>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</si>
  <si>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</si>
  <si>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</si>
  <si>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</si>
  <si>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</si>
  <si>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</si>
  <si>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</si>
  <si>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</si>
  <si>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</si>
  <si>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</si>
  <si>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</si>
  <si>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</si>
  <si>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</si>
  <si>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</si>
  <si>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</si>
  <si>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</si>
  <si>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</si>
  <si>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</si>
  <si>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</si>
  <si>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</si>
  <si>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</si>
  <si>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</si>
  <si>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</si>
  <si>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</si>
  <si>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</si>
  <si>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</si>
  <si>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</si>
  <si>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</si>
  <si>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</si>
  <si>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</si>
  <si>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</si>
  <si>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</si>
  <si>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</si>
  <si>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</si>
  <si>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</si>
  <si>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</si>
  <si>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</si>
  <si>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</si>
  <si>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</si>
  <si>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</si>
  <si>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</si>
  <si>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</si>
  <si>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</si>
  <si>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</si>
  <si>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</si>
  <si>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</si>
  <si>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</si>
  <si>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</si>
  <si>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</si>
  <si>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</si>
  <si>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</si>
  <si>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</si>
  <si>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</si>
  <si>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</si>
  <si>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</si>
  <si>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</si>
  <si>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</si>
  <si>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</si>
  <si>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</si>
  <si>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</si>
  <si>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</si>
  <si>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</si>
  <si>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</si>
  <si>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</si>
  <si>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</si>
  <si>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</si>
  <si>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</si>
  <si>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</si>
  <si>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</si>
  <si>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</si>
  <si>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</si>
  <si>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</si>
  <si>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</si>
  <si>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</si>
  <si>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</si>
  <si>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</si>
  <si>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</si>
  <si>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</si>
  <si>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</si>
  <si>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</si>
  <si>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</si>
  <si>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</si>
  <si>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</si>
  <si>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</si>
  <si>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</si>
  <si>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</si>
  <si>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</si>
  <si>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</si>
  <si>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</si>
  <si>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</si>
  <si>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</si>
  <si>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</si>
  <si>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</si>
  <si>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</si>
  <si>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</si>
  <si>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</si>
  <si>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</si>
  <si>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</si>
  <si>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</si>
  <si>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</si>
  <si>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</si>
  <si>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</si>
  <si>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</si>
  <si>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</si>
  <si>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</si>
  <si>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</si>
  <si>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</si>
  <si>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</si>
  <si>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</si>
  <si>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</si>
  <si>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</si>
  <si>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</si>
  <si>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</si>
  <si>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</si>
  <si>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</si>
  <si>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</si>
  <si>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</si>
  <si>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</si>
  <si>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</si>
  <si>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</si>
  <si>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</si>
  <si>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</si>
  <si>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</si>
  <si>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</si>
  <si>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</si>
  <si>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</si>
  <si>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</si>
  <si>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</si>
  <si>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</si>
  <si>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</si>
  <si>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</si>
  <si>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</si>
  <si>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</si>
  <si>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</si>
  <si>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</si>
  <si>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</si>
  <si>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</si>
  <si>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</si>
  <si>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</si>
  <si>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</si>
  <si>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</si>
  <si>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</si>
  <si>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</si>
  <si>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</si>
  <si>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</si>
  <si>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</si>
  <si>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</si>
  <si>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</si>
  <si>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</si>
  <si>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</si>
  <si>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</si>
  <si>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</si>
  <si>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</si>
  <si>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</si>
  <si>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</si>
  <si>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</si>
  <si>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</si>
  <si>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</si>
  <si>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</si>
  <si>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</si>
  <si>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</si>
  <si>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</si>
  <si>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</si>
  <si>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</si>
  <si>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</si>
  <si>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</si>
  <si>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</si>
  <si>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</si>
  <si>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</si>
  <si>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</si>
  <si>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</si>
  <si>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</si>
  <si>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</si>
  <si>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</si>
  <si>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</si>
  <si>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</si>
  <si>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</si>
  <si>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</si>
  <si>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</si>
  <si>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</si>
  <si>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</si>
  <si>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</si>
  <si>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</si>
  <si>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</si>
  <si>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</si>
  <si>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</si>
  <si>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</si>
  <si>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</si>
  <si>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</si>
  <si>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</si>
  <si>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</si>
  <si>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</si>
  <si>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</si>
  <si>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</si>
  <si>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</si>
  <si>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</si>
  <si>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</si>
  <si>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</si>
  <si>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</si>
  <si>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</si>
  <si>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</si>
  <si>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</si>
  <si>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</si>
  <si>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</si>
  <si>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</si>
  <si>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</si>
  <si>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</si>
  <si>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</si>
  <si>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</si>
  <si>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</si>
  <si>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</si>
  <si>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</si>
  <si>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</si>
  <si>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</si>
  <si>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</si>
  <si>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</si>
  <si>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</si>
  <si>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</si>
  <si>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</si>
  <si>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</si>
  <si>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</si>
  <si>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</si>
  <si>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</si>
  <si>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</si>
  <si>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</si>
  <si>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</si>
  <si>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</si>
  <si>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</si>
  <si>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</si>
  <si>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</si>
  <si>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</si>
  <si>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</si>
  <si>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</si>
  <si>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</si>
  <si>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</si>
  <si>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</si>
  <si>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</si>
  <si>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</si>
  <si>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</si>
  <si>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</si>
  <si>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</si>
  <si>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</si>
  <si>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</si>
  <si>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</si>
  <si>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</si>
  <si>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</si>
  <si>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</si>
  <si>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</si>
  <si>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</si>
  <si>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</si>
  <si>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</si>
  <si>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</si>
  <si>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</si>
  <si>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</si>
  <si>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</si>
  <si>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</si>
  <si>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</si>
  <si>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</si>
  <si>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</si>
  <si>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</si>
  <si>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</si>
  <si>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</si>
  <si>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</si>
  <si>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</si>
  <si>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</si>
  <si>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</si>
  <si>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</si>
  <si>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</si>
  <si>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</si>
  <si>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</si>
  <si>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</si>
  <si>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</si>
  <si>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</si>
  <si>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</si>
  <si>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</si>
  <si>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</si>
  <si>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</si>
  <si>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</si>
  <si>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</si>
  <si>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</si>
  <si>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</si>
  <si>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</si>
  <si>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</si>
  <si>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</si>
  <si>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</si>
  <si>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</si>
  <si>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</si>
  <si>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</si>
  <si>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</si>
  <si>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</si>
  <si>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</si>
  <si>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</si>
  <si>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</si>
  <si>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</si>
  <si>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</si>
  <si>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</si>
  <si>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</si>
  <si>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</si>
  <si>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</si>
  <si>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</si>
  <si>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</si>
  <si>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</si>
  <si>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</si>
  <si>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</si>
  <si>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</si>
  <si>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</si>
  <si>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</si>
  <si>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</si>
  <si>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</si>
  <si>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</si>
  <si>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</si>
  <si>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</si>
  <si>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</si>
  <si>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</si>
  <si>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</si>
  <si>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</si>
  <si>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</si>
  <si>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</si>
  <si>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</si>
  <si>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</si>
  <si>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</si>
  <si>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</si>
  <si>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</si>
  <si>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</si>
  <si>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</si>
  <si>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</si>
  <si>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</si>
  <si>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</si>
  <si>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</si>
  <si>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</si>
  <si>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</si>
  <si>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</si>
  <si>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</si>
  <si>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</si>
  <si>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</si>
  <si>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</si>
  <si>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</si>
  <si>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</si>
  <si>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</si>
  <si>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</si>
  <si>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</si>
  <si>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</si>
  <si>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</si>
  <si>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</si>
  <si>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</si>
  <si>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</si>
  <si>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</si>
  <si>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</si>
  <si>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</si>
  <si>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</si>
  <si>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</si>
  <si>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</si>
  <si>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</si>
  <si>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</si>
  <si>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</si>
  <si>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</si>
  <si>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</si>
  <si>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</si>
  <si>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</si>
  <si>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</si>
  <si>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</si>
  <si>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</si>
  <si>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</si>
  <si>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</si>
  <si>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</si>
  <si>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</si>
  <si>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</si>
  <si>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</si>
  <si>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</si>
  <si>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</si>
  <si>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</si>
  <si>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</si>
  <si>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</si>
  <si>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</si>
  <si>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</si>
  <si>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</si>
  <si>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</si>
  <si>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</si>
  <si>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</si>
  <si>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</si>
  <si>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</si>
  <si>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</si>
  <si>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</si>
  <si>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</si>
  <si>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</si>
  <si>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</si>
  <si>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</si>
  <si>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</si>
  <si>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</si>
  <si>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</si>
  <si>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</si>
  <si>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</si>
  <si>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</si>
  <si>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</si>
  <si>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</si>
  <si>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</si>
  <si>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</si>
  <si>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</si>
  <si>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</si>
  <si>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</si>
  <si>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</si>
  <si>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</si>
  <si>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</si>
  <si>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</si>
  <si>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</si>
  <si>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</si>
  <si>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</si>
  <si>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</si>
  <si>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</si>
  <si>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</si>
  <si>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</si>
  <si>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</si>
  <si>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</si>
  <si>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</si>
  <si>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</si>
  <si>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</si>
  <si>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</si>
  <si>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</si>
  <si>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</si>
  <si>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</si>
  <si>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</si>
  <si>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</si>
  <si>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</si>
  <si>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</si>
  <si>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</si>
  <si>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</si>
  <si>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</si>
  <si>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</si>
  <si>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</si>
  <si>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</si>
  <si>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</si>
  <si>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</si>
  <si>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</si>
  <si>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</si>
  <si>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</si>
  <si>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</si>
  <si>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</si>
  <si>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</si>
  <si>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</si>
  <si>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</si>
  <si>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</si>
  <si>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</si>
  <si>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</si>
  <si>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</si>
  <si>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</si>
  <si>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</si>
  <si>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</si>
  <si>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</si>
  <si>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</si>
  <si>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</si>
  <si>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</si>
  <si>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</si>
  <si>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</si>
  <si>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</si>
  <si>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</si>
  <si>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</si>
  <si>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</si>
  <si>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</si>
  <si>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</si>
  <si>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</si>
  <si>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</si>
  <si>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</si>
  <si>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</si>
  <si>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</si>
  <si>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</si>
  <si>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</si>
  <si>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</si>
  <si>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</si>
  <si>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</si>
  <si>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</si>
  <si>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</si>
  <si>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</si>
  <si>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</si>
  <si>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</si>
  <si>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</si>
  <si>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</si>
  <si>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</si>
  <si>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</si>
  <si>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</si>
  <si>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</si>
  <si>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</si>
  <si>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</si>
  <si>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</si>
  <si>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</si>
  <si>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</si>
  <si>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</si>
  <si>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</si>
  <si>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</si>
  <si>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</si>
  <si>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</si>
  <si>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</si>
  <si>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</si>
  <si>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</si>
  <si>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</si>
  <si>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</si>
  <si>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</si>
  <si>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</si>
  <si>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</si>
  <si>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</si>
  <si>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</si>
  <si>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</si>
  <si>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</si>
  <si>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</si>
  <si>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</si>
  <si>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</si>
  <si>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</si>
  <si>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</si>
  <si>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</si>
  <si>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</si>
  <si>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</si>
  <si>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</si>
  <si>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</si>
  <si>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</si>
  <si>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</si>
  <si>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</si>
  <si>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</si>
  <si>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</si>
  <si>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</si>
  <si>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</si>
  <si>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</si>
  <si>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</si>
  <si>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</si>
  <si>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</si>
  <si>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</si>
  <si>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</si>
  <si>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</si>
  <si>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</si>
  <si>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</si>
  <si>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</si>
  <si>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</si>
  <si>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</si>
  <si>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</si>
  <si>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</si>
  <si>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</si>
  <si>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</si>
  <si>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</si>
  <si>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</si>
  <si>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</si>
  <si>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</si>
  <si>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</si>
  <si>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</si>
  <si>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</si>
  <si>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</si>
  <si>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</si>
  <si>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</si>
  <si>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</si>
  <si>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</si>
  <si>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</si>
  <si>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</si>
  <si>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</si>
  <si>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</si>
  <si>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</si>
  <si>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</si>
  <si>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</si>
  <si>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</si>
  <si>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</si>
  <si>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</si>
  <si>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</si>
  <si>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</si>
  <si>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</si>
  <si>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</si>
  <si>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</si>
  <si>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</si>
  <si>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</si>
  <si>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</si>
  <si>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</si>
  <si>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</si>
  <si>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</si>
  <si>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</si>
  <si>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</si>
  <si>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</si>
  <si>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</si>
  <si>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</si>
  <si>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</si>
  <si>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</si>
  <si>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</si>
  <si>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</si>
  <si>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</si>
  <si>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</si>
  <si>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</si>
  <si>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</si>
  <si>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</si>
  <si>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</si>
  <si>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</si>
  <si>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</si>
  <si>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</si>
  <si>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</si>
  <si>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</si>
  <si>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</si>
  <si>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</si>
  <si>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</si>
  <si>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</si>
  <si>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</si>
  <si>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</si>
  <si>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</si>
  <si>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</si>
  <si>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</si>
  <si>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</si>
  <si>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</si>
  <si>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</si>
  <si>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</si>
  <si>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</si>
  <si>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</si>
  <si>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</si>
  <si>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</si>
  <si>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</si>
  <si>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</si>
  <si>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</si>
  <si>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</si>
  <si>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</si>
  <si>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</si>
  <si>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</si>
  <si>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</si>
  <si>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</si>
  <si>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</si>
  <si>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</si>
  <si>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</si>
  <si>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</si>
  <si>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</si>
  <si>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</si>
  <si>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</si>
  <si>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</si>
  <si>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</si>
  <si>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</si>
  <si>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</si>
  <si>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</si>
  <si>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</si>
  <si>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</si>
  <si>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</si>
  <si>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</si>
  <si>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</si>
  <si>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</si>
  <si>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</si>
  <si>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</si>
  <si>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</si>
  <si>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</si>
  <si>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</si>
  <si>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</si>
  <si>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</si>
  <si>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</si>
  <si>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</si>
  <si>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</si>
  <si>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</si>
  <si>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</si>
  <si>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</si>
  <si>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</si>
  <si>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</si>
  <si>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</si>
  <si>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</si>
  <si>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</si>
  <si>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</si>
  <si>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</si>
  <si>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</si>
  <si>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</si>
  <si>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</si>
  <si>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</si>
  <si>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</si>
  <si>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</si>
  <si>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</si>
  <si>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</si>
  <si>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</si>
  <si>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</si>
  <si>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</si>
  <si>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</si>
  <si>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</si>
  <si>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</si>
  <si>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</si>
  <si>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</si>
  <si>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</si>
  <si>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</si>
  <si>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</si>
  <si>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</si>
  <si>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</si>
  <si>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</si>
  <si>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</si>
  <si>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</si>
  <si>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</si>
  <si>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</si>
  <si>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</si>
  <si>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</si>
  <si>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</si>
  <si>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</si>
  <si>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</si>
  <si>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</si>
  <si>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</si>
  <si>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</si>
  <si>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</si>
  <si>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</si>
  <si>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</si>
  <si>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</si>
  <si>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</si>
  <si>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</si>
  <si>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</si>
  <si>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</si>
  <si>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</si>
  <si>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</si>
  <si>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</si>
  <si>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</si>
  <si>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</si>
  <si>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</si>
  <si>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</si>
  <si>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</si>
  <si>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</si>
  <si>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</si>
  <si>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</si>
  <si>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</si>
  <si>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</si>
  <si>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</si>
  <si>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</si>
  <si>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</si>
  <si>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</si>
  <si>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</si>
  <si>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</si>
  <si>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</si>
  <si>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</si>
  <si>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</si>
  <si>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</si>
  <si>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</si>
  <si>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</si>
  <si>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</si>
  <si>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</si>
  <si>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</si>
  <si>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</si>
  <si>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</si>
  <si>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</si>
  <si>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</si>
  <si>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</si>
  <si>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</si>
  <si>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</si>
  <si>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</si>
  <si>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</si>
  <si>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</si>
  <si>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</si>
  <si>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</si>
  <si>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</si>
  <si>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</si>
  <si>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</si>
  <si>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</si>
  <si>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</si>
  <si>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</si>
  <si>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</si>
  <si>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</si>
  <si>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</si>
  <si>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</si>
  <si>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</si>
  <si>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</si>
  <si>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</si>
  <si>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</si>
  <si>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</si>
  <si>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</si>
  <si>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</si>
  <si>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</si>
  <si>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</si>
  <si>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</si>
  <si>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</si>
  <si>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</si>
  <si>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</si>
  <si>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</si>
  <si>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</si>
  <si>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</si>
  <si>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</si>
  <si>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</si>
  <si>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</si>
  <si>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</si>
  <si>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</si>
  <si>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</si>
  <si>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</si>
  <si>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</si>
  <si>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</si>
  <si>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</si>
  <si>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</si>
  <si>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</si>
  <si>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</si>
  <si>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</si>
  <si>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</si>
  <si>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</si>
  <si>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</si>
  <si>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</si>
  <si>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</si>
  <si>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</si>
  <si>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</si>
  <si>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</si>
  <si>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</si>
  <si>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</si>
  <si>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</si>
  <si>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</si>
  <si>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</si>
  <si>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</si>
  <si>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</si>
  <si>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</si>
  <si>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</si>
  <si>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</si>
  <si>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</si>
  <si>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</si>
  <si>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</si>
  <si>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</si>
  <si>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</si>
  <si>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</si>
  <si>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</si>
  <si>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</si>
  <si>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</si>
  <si>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</si>
  <si>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</si>
  <si>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</si>
  <si>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</si>
  <si>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</si>
  <si>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</si>
  <si>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</si>
  <si>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</si>
  <si>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</si>
  <si>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</si>
  <si>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</si>
  <si>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</si>
  <si>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</si>
  <si>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</si>
  <si>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</si>
  <si>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</si>
  <si>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</si>
  <si>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</si>
  <si>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</si>
  <si>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</si>
  <si>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</si>
  <si>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</si>
  <si>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</si>
  <si>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</si>
  <si>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</si>
  <si>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</si>
  <si>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</si>
  <si>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</si>
  <si>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</si>
  <si>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</si>
  <si>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</si>
  <si>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</si>
  <si>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</si>
  <si>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</si>
  <si>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</si>
  <si>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</si>
  <si>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</si>
  <si>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</si>
  <si>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</si>
  <si>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</si>
  <si>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</si>
  <si>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</si>
  <si>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</si>
  <si>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</si>
  <si>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</si>
  <si>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</si>
  <si>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</si>
  <si>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</si>
  <si>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</si>
  <si>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</si>
  <si>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</si>
  <si>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</si>
  <si>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</si>
  <si>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</si>
  <si>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</si>
  <si>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</si>
  <si>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</si>
  <si>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</si>
  <si>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</si>
  <si>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</si>
  <si>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</si>
  <si>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</si>
  <si>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</si>
  <si>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</si>
  <si>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</si>
  <si>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</si>
  <si>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</si>
  <si>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</si>
  <si>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</si>
  <si>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</si>
  <si>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</si>
  <si>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</si>
  <si>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</si>
  <si>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</si>
  <si>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</si>
  <si>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</si>
  <si>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</si>
  <si>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</si>
  <si>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</si>
  <si>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</si>
  <si>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</si>
  <si>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</si>
  <si>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</si>
  <si>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</si>
  <si>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</si>
  <si>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</si>
  <si>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</si>
  <si>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</si>
  <si>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</si>
  <si>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</si>
  <si>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</si>
  <si>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</si>
  <si>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</si>
  <si>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</si>
  <si>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</si>
  <si>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</si>
  <si>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</si>
  <si>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</si>
  <si>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</si>
  <si>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</si>
  <si>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</si>
  <si>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</si>
  <si>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</si>
  <si>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</si>
  <si>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</si>
  <si>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</si>
  <si>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</si>
  <si>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</si>
  <si>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</si>
  <si>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</si>
  <si>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</si>
  <si>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</si>
  <si>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</si>
  <si>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</si>
  <si>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</si>
  <si>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</si>
  <si>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</si>
  <si>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</si>
  <si>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</si>
  <si>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</si>
  <si>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</si>
  <si>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</si>
  <si>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</si>
  <si>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</si>
  <si>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</si>
  <si>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</si>
  <si>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</si>
  <si>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</si>
  <si>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</si>
  <si>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</si>
  <si>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</si>
  <si>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</si>
  <si>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</si>
  <si>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</si>
  <si>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</si>
  <si>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</si>
  <si>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</si>
  <si>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</si>
  <si>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</si>
  <si>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</si>
  <si>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</si>
  <si>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</si>
  <si>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</si>
  <si>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</si>
  <si>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</si>
  <si>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</si>
  <si>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</si>
  <si>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</si>
  <si>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</si>
  <si>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</si>
  <si>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</si>
  <si>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</si>
  <si>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</si>
  <si>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</si>
  <si>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</si>
  <si>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</si>
  <si>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</si>
  <si>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</si>
  <si>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</si>
  <si>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</si>
  <si>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</si>
  <si>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</si>
  <si>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</si>
  <si>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</si>
  <si>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</si>
  <si>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</si>
  <si>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</si>
  <si>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</si>
  <si>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</si>
  <si>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</si>
  <si>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</si>
  <si>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</si>
  <si>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</si>
  <si>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</si>
  <si>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</si>
  <si>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</si>
  <si>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</si>
  <si>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</si>
  <si>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</si>
  <si>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</si>
  <si>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</si>
  <si>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</si>
  <si>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</si>
  <si>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</si>
  <si>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</si>
  <si>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</si>
  <si>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</si>
  <si>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</si>
  <si>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</si>
  <si>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</si>
  <si>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</si>
  <si>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</si>
  <si>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</si>
  <si>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</si>
  <si>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</si>
  <si>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</si>
  <si>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</si>
  <si>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</si>
  <si>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</si>
  <si>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</si>
  <si>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</si>
  <si>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</si>
  <si>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</si>
  <si>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</si>
  <si>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</si>
  <si>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</si>
  <si>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</si>
  <si>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</si>
  <si>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</si>
  <si>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</si>
  <si>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</si>
  <si>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</si>
  <si>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</si>
  <si>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</si>
  <si>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</si>
  <si>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</si>
  <si>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</si>
  <si>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</si>
  <si>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</si>
  <si>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</si>
  <si>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</si>
  <si>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</si>
  <si>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</si>
  <si>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</si>
  <si>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</si>
  <si>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</si>
  <si>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</si>
  <si>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</si>
  <si>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</si>
  <si>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</si>
  <si>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</si>
  <si>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</si>
  <si>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</si>
  <si>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</si>
  <si>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</si>
  <si>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</si>
  <si>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</si>
  <si>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</si>
  <si>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</si>
  <si>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</si>
  <si>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</si>
  <si>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</si>
  <si>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</si>
  <si>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</si>
  <si>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</si>
  <si>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</si>
  <si>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</si>
  <si>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</si>
  <si>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</si>
  <si>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</si>
  <si>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</si>
  <si>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</si>
  <si>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</si>
  <si>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</si>
  <si>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</si>
  <si>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</si>
  <si>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</si>
  <si>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</si>
  <si>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</si>
  <si>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</si>
  <si>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</si>
  <si>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</si>
  <si>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</si>
  <si>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</si>
  <si>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</si>
  <si>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</si>
  <si>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</si>
  <si>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</si>
  <si>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</si>
  <si>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</si>
  <si>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</si>
  <si>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</si>
  <si>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</si>
  <si>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</si>
  <si>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</si>
  <si>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</si>
  <si>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</si>
  <si>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</si>
  <si>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</si>
  <si>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</si>
  <si>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</si>
  <si>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</si>
  <si>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</si>
  <si>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</si>
  <si>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</si>
  <si>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</si>
  <si>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</si>
  <si>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</si>
  <si>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</si>
  <si>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</si>
  <si>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</si>
  <si>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</si>
  <si>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</si>
  <si>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</si>
  <si>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</si>
  <si>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</si>
  <si>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</si>
  <si>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</si>
  <si>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</si>
  <si>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</si>
  <si>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</si>
  <si>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</si>
  <si>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</si>
  <si>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</si>
  <si>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</si>
  <si>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</si>
  <si>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</si>
  <si>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</si>
  <si>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</si>
  <si>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</si>
  <si>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</si>
  <si>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</si>
  <si>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</si>
  <si>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</si>
  <si>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</si>
  <si>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</si>
  <si>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</si>
  <si>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</si>
  <si>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</si>
  <si>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</si>
  <si>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</si>
  <si>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</si>
  <si>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</si>
  <si>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</si>
  <si>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</si>
  <si>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</si>
  <si>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</si>
  <si>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</si>
  <si>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</si>
  <si>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</si>
  <si>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</si>
  <si>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</si>
  <si>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</si>
  <si>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</si>
  <si>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</si>
  <si>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</si>
  <si>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</si>
  <si>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</si>
  <si>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</si>
  <si>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</si>
  <si>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</si>
  <si>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</si>
  <si>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</si>
  <si>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</si>
  <si>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</si>
  <si>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</si>
  <si>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</si>
  <si>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</si>
  <si>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</si>
  <si>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</si>
  <si>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</si>
  <si>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</si>
  <si>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</si>
  <si>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</si>
  <si>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</si>
  <si>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</si>
  <si>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</si>
  <si>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</si>
  <si>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</si>
  <si>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</si>
  <si>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</si>
  <si>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</si>
  <si>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</si>
  <si>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</si>
  <si>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</si>
  <si>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</si>
  <si>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</si>
  <si>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</si>
  <si>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</si>
  <si>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</si>
  <si>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</si>
  <si>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</si>
  <si>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</si>
  <si>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</si>
  <si>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</si>
  <si>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</si>
  <si>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</si>
  <si>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</si>
  <si>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</si>
  <si>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</si>
  <si>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</si>
  <si>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</si>
  <si>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</si>
  <si>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</si>
  <si>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</si>
  <si>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</si>
  <si>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</si>
  <si>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</si>
  <si>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</si>
  <si>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</si>
  <si>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</si>
  <si>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</si>
  <si>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</si>
  <si>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</si>
  <si>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</si>
  <si>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</si>
  <si>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</si>
  <si>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</si>
  <si>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</si>
  <si>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</si>
  <si>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</si>
  <si>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</si>
  <si>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</si>
  <si>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</si>
  <si>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</si>
  <si>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</si>
  <si>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</si>
  <si>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</si>
  <si>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</si>
  <si>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</si>
  <si>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</si>
  <si>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</si>
  <si>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</si>
  <si>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</si>
  <si>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</si>
  <si>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</si>
  <si>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</si>
  <si>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</si>
  <si>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</si>
  <si>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</si>
  <si>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</si>
  <si>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</si>
  <si>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</si>
  <si>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</si>
  <si>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</si>
  <si>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</si>
  <si>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</si>
  <si>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</si>
  <si>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</si>
  <si>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</si>
  <si>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</si>
  <si>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</si>
  <si>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</si>
  <si>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</si>
  <si>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</si>
  <si>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</si>
  <si>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</si>
  <si>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</si>
  <si>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</si>
  <si>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</si>
  <si>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</si>
  <si>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</si>
  <si>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</si>
  <si>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</si>
  <si>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</si>
  <si>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</si>
  <si>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</si>
  <si>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</si>
  <si>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</si>
  <si>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</si>
  <si>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</si>
  <si>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</si>
  <si>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</si>
  <si>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</si>
  <si>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</si>
  <si>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</si>
  <si>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</si>
  <si>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</si>
  <si>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</si>
  <si>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</si>
  <si>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</si>
  <si>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</si>
  <si>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</si>
  <si>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</si>
  <si>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</si>
  <si>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</si>
  <si>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</si>
  <si>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</si>
  <si>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</si>
  <si>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</si>
  <si>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</si>
  <si>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</si>
  <si>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</si>
  <si>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</si>
  <si>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</si>
  <si>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</si>
  <si>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</si>
  <si>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</si>
  <si>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</si>
  <si>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</si>
  <si>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</si>
  <si>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</si>
  <si>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</si>
  <si>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</si>
  <si>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</si>
  <si>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</si>
  <si>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</si>
  <si>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</si>
  <si>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</si>
  <si>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</si>
  <si>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</si>
  <si>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</si>
  <si>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</si>
  <si>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</si>
  <si>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</si>
  <si>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</si>
  <si>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</si>
  <si>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</si>
  <si>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</si>
  <si>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</si>
  <si>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</si>
  <si>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</si>
  <si>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</si>
  <si>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</si>
  <si>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</si>
  <si>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</si>
  <si>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</si>
  <si>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</si>
  <si>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</si>
  <si>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</si>
  <si>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</si>
  <si>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</si>
  <si>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</si>
  <si>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</si>
  <si>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</si>
  <si>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</si>
  <si>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</si>
  <si>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</si>
  <si>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</si>
  <si>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</si>
  <si>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</si>
  <si>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</si>
  <si>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</si>
  <si>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</si>
  <si>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</si>
  <si>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</si>
  <si>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</si>
  <si>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</si>
  <si>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</si>
  <si>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</si>
  <si>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</si>
  <si>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</si>
  <si>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</si>
  <si>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</si>
  <si>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</si>
  <si>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</si>
  <si>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</si>
  <si>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</si>
  <si>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</si>
  <si>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</si>
  <si>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</si>
  <si>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</si>
  <si>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</si>
  <si>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</si>
  <si>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</si>
  <si>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</si>
  <si>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</si>
  <si>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</si>
  <si>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</si>
  <si>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</si>
  <si>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</si>
  <si>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</si>
  <si>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</si>
  <si>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</si>
  <si>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</si>
  <si>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</si>
  <si>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</si>
  <si>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</si>
  <si>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</si>
  <si>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</si>
  <si>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</si>
  <si>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</si>
  <si>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</si>
  <si>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</si>
  <si>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</si>
  <si>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</si>
  <si>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</si>
  <si>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</si>
  <si>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</si>
  <si>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</si>
  <si>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</si>
  <si>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</si>
  <si>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</si>
  <si>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</si>
  <si>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</si>
  <si>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</si>
  <si>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</si>
  <si>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</si>
  <si>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</si>
  <si>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</si>
  <si>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</si>
  <si>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</si>
  <si>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</si>
  <si>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</si>
  <si>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</si>
  <si>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</si>
  <si>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</si>
  <si>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</si>
  <si>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</si>
  <si>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</si>
  <si>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</si>
  <si>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</si>
  <si>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</si>
  <si>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</si>
  <si>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</si>
  <si>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</si>
  <si>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</si>
  <si>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</si>
  <si>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</si>
  <si>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</si>
  <si>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</si>
  <si>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</si>
  <si>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</si>
  <si>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</si>
  <si>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</si>
  <si>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</si>
  <si>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</si>
  <si>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</si>
  <si>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</si>
  <si>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</si>
  <si>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</si>
  <si>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</si>
  <si>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</si>
  <si>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</si>
  <si>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</si>
  <si>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</si>
  <si>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</si>
  <si>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</si>
  <si>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</si>
  <si>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</si>
  <si>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</si>
  <si>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</si>
  <si>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</si>
  <si>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</si>
  <si>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</si>
  <si>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</si>
  <si>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</si>
  <si>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</si>
  <si>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</si>
  <si>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</si>
  <si>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</si>
  <si>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</si>
  <si>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</si>
  <si>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</si>
  <si>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</si>
  <si>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</si>
  <si>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</si>
  <si>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</si>
  <si>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</si>
  <si>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</si>
  <si>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</si>
  <si>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</si>
  <si>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</si>
  <si>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</si>
  <si>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</si>
  <si>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</si>
  <si>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</si>
  <si>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</si>
  <si>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</si>
  <si>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</si>
  <si>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</si>
  <si>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</si>
  <si>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</si>
  <si>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</si>
  <si>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</si>
  <si>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</si>
  <si>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</si>
  <si>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</si>
  <si>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</si>
  <si>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</si>
  <si>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</si>
  <si>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</si>
  <si>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</si>
  <si>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</si>
  <si>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</si>
  <si>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</si>
  <si>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</si>
  <si>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</si>
  <si>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</si>
  <si>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</si>
  <si>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</si>
  <si>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</si>
  <si>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</si>
  <si>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</si>
  <si>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</si>
  <si>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</si>
  <si>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</si>
  <si>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</si>
  <si>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</si>
  <si>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</si>
  <si>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</si>
  <si>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</si>
  <si>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</si>
  <si>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</si>
  <si>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</si>
  <si>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</si>
  <si>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</si>
  <si>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</si>
  <si>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</si>
  <si>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</si>
  <si>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</si>
  <si>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</si>
  <si>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</si>
  <si>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</si>
  <si>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</si>
  <si>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</si>
  <si>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</si>
  <si>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</si>
  <si>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</si>
  <si>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</si>
  <si>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</si>
  <si>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</si>
  <si>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</si>
  <si>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</si>
  <si>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</si>
  <si>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</si>
  <si>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</si>
  <si>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</si>
  <si>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</si>
  <si>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</si>
  <si>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</si>
  <si>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</si>
  <si>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</si>
  <si>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</si>
  <si>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</si>
  <si>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</si>
  <si>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</si>
  <si>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</si>
  <si>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</si>
  <si>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</si>
  <si>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</si>
  <si>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</si>
  <si>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</si>
  <si>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</si>
  <si>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</si>
  <si>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</si>
  <si>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</si>
  <si>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</si>
  <si>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</si>
  <si>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</si>
  <si>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</si>
  <si>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</si>
  <si>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</si>
  <si>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</si>
  <si>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</si>
  <si>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</si>
  <si>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</si>
  <si>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</si>
  <si>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</si>
  <si>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</si>
  <si>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</si>
  <si>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</si>
  <si>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</si>
  <si>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</si>
  <si>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</si>
  <si>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</si>
  <si>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</si>
  <si>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</si>
  <si>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</si>
  <si>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</si>
  <si>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</si>
  <si>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</si>
  <si>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</si>
  <si>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</si>
  <si>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</si>
  <si>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</si>
  <si>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</si>
  <si>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</si>
  <si>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</si>
  <si>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</si>
  <si>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</si>
  <si>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</si>
  <si>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</si>
  <si>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</si>
  <si>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</si>
  <si>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</si>
  <si>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</si>
  <si>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</si>
  <si>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</si>
  <si>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</si>
  <si>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</si>
  <si>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</si>
  <si>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</si>
  <si>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</si>
  <si>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</si>
  <si>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</si>
  <si>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</si>
  <si>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</si>
  <si>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</si>
  <si>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</si>
  <si>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</si>
  <si>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</si>
  <si>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</si>
  <si>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</si>
  <si>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</si>
  <si>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</si>
  <si>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</si>
  <si>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</si>
  <si>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</si>
  <si>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</si>
  <si>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</si>
  <si>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</si>
  <si>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</si>
  <si>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</si>
  <si>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</si>
  <si>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</si>
  <si>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</si>
  <si>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</si>
  <si>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</si>
  <si>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</si>
  <si>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</si>
  <si>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</si>
  <si>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</si>
  <si>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</si>
  <si>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</si>
  <si>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</si>
  <si>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</si>
  <si>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</si>
  <si>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</si>
  <si>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</si>
  <si>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</si>
  <si>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</si>
  <si>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</si>
  <si>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</si>
  <si>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</si>
  <si>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</si>
  <si>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</si>
  <si>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</si>
  <si>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</si>
  <si>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</si>
  <si>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</si>
  <si>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</si>
  <si>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</si>
  <si>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</si>
  <si>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</si>
  <si>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</si>
  <si>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</si>
  <si>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</si>
  <si>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</si>
  <si>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</si>
  <si>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</si>
  <si>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</si>
  <si>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</si>
  <si>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</si>
  <si>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</si>
  <si>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</si>
  <si>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</si>
  <si>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</si>
  <si>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</si>
  <si>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</si>
  <si>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</si>
  <si>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</si>
  <si>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</si>
  <si>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</si>
  <si>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</si>
  <si>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</si>
  <si>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</si>
  <si>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</si>
  <si>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</si>
  <si>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</si>
  <si>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</si>
  <si>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</si>
  <si>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</si>
  <si>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</si>
  <si>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</si>
  <si>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</si>
  <si>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</si>
  <si>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</si>
  <si>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</si>
  <si>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</si>
  <si>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</si>
  <si>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</si>
  <si>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</si>
  <si>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</si>
  <si>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</si>
  <si>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</si>
  <si>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</si>
  <si>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</si>
  <si>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</si>
  <si>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</si>
  <si>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</si>
  <si>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</si>
  <si>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</si>
  <si>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</si>
  <si>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</si>
  <si>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</si>
  <si>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</si>
  <si>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</si>
  <si>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</si>
  <si>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</si>
  <si>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</si>
  <si>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</si>
  <si>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</si>
  <si>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</si>
  <si>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</si>
  <si>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</si>
  <si>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</si>
  <si>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</si>
  <si>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</si>
  <si>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</si>
  <si>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</si>
  <si>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</si>
  <si>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</si>
  <si>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</si>
  <si>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</si>
  <si>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</si>
  <si>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</si>
  <si>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</si>
  <si>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</si>
  <si>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</si>
  <si>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</si>
  <si>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</si>
  <si>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</si>
  <si>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</si>
  <si>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</si>
  <si>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</si>
  <si>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</si>
  <si>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</si>
  <si>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</si>
  <si>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</si>
  <si>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</si>
  <si>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</si>
  <si>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</si>
  <si>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</si>
  <si>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</si>
  <si>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</si>
  <si>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</si>
  <si>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</si>
  <si>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</si>
  <si>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</si>
  <si>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</si>
  <si>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</si>
  <si>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</si>
  <si>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</si>
  <si>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</si>
  <si>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</si>
  <si>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</si>
  <si>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</si>
  <si>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</si>
  <si>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</si>
  <si>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</si>
  <si>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</si>
  <si>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</si>
  <si>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</si>
  <si>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</si>
  <si>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</si>
  <si>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</si>
  <si>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</si>
  <si>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</si>
  <si>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</si>
  <si>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</si>
  <si>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</si>
  <si>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</si>
  <si>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</si>
  <si>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</si>
  <si>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</si>
  <si>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</si>
  <si>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</si>
  <si>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</si>
  <si>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</si>
  <si>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</si>
  <si>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</si>
  <si>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</si>
  <si>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</si>
  <si>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</si>
  <si>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</si>
  <si>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</si>
  <si>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</si>
  <si>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</si>
  <si>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</si>
  <si>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</si>
  <si>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</si>
  <si>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</si>
  <si>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</si>
  <si>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</si>
  <si>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</si>
  <si>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</si>
  <si>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</si>
  <si>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</si>
  <si>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</si>
  <si>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</si>
  <si>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</si>
  <si>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</si>
  <si>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</si>
  <si>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</si>
  <si>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</si>
  <si>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</si>
  <si>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</si>
  <si>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</si>
  <si>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</si>
  <si>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</si>
  <si>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</si>
  <si>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</si>
  <si>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</si>
  <si>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</si>
  <si>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</si>
  <si>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</si>
  <si>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</si>
  <si>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</si>
  <si>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</si>
  <si>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</si>
  <si>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</si>
  <si>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</si>
  <si>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</si>
  <si>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</si>
  <si>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</si>
  <si>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</si>
  <si>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</si>
  <si>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</si>
  <si>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</si>
  <si>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</si>
  <si>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</si>
  <si>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</si>
  <si>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</si>
  <si>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</si>
  <si>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</si>
  <si>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</si>
  <si>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</si>
  <si>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</si>
  <si>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</si>
  <si>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</si>
  <si>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</si>
  <si>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</si>
  <si>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</si>
  <si>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</si>
  <si>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</si>
  <si>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</si>
  <si>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</si>
  <si>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</si>
  <si>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</si>
  <si>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</si>
  <si>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</si>
  <si>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</si>
  <si>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</si>
  <si>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</si>
  <si>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</si>
  <si>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</si>
  <si>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</si>
  <si>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</si>
  <si>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</si>
  <si>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</si>
  <si>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</si>
  <si>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</si>
  <si>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</si>
  <si>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</si>
  <si>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</si>
  <si>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</si>
  <si>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</si>
  <si>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</si>
  <si>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</si>
  <si>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</si>
  <si>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</si>
  <si>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</si>
  <si>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</si>
  <si>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</si>
  <si>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</si>
  <si>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</si>
  <si>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</si>
  <si>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</si>
  <si>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</si>
  <si>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</si>
  <si>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</si>
  <si>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</si>
  <si>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</si>
  <si>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</si>
  <si>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</si>
  <si>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</si>
  <si>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</si>
  <si>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</si>
  <si>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</si>
  <si>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</si>
  <si>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</si>
  <si>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</si>
  <si>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</si>
  <si>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</si>
  <si>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</si>
  <si>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</si>
  <si>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</si>
  <si>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</si>
  <si>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</si>
  <si>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</si>
  <si>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</si>
  <si>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</si>
  <si>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</si>
  <si>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</si>
  <si>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</si>
  <si>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</si>
  <si>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</si>
  <si>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</si>
  <si>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</si>
  <si>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</si>
  <si>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</si>
  <si>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</si>
  <si>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</si>
  <si>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</si>
  <si>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</si>
  <si>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</si>
  <si>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</si>
  <si>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</si>
  <si>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</si>
  <si>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</si>
  <si>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</si>
  <si>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</si>
  <si>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</si>
  <si>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</si>
  <si>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</si>
  <si>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</si>
  <si>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</si>
  <si>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</si>
  <si>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</si>
  <si>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</si>
  <si>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</si>
  <si>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</si>
  <si>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</si>
  <si>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</si>
  <si>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</si>
  <si>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</si>
  <si>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</si>
  <si>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</si>
  <si>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</si>
  <si>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</si>
  <si>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</si>
  <si>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</si>
  <si>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</si>
  <si>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</si>
  <si>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</si>
  <si>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</si>
  <si>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</si>
  <si>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</si>
  <si>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</si>
  <si>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</si>
  <si>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</si>
  <si>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</si>
  <si>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</si>
  <si>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</si>
  <si>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</si>
  <si>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</si>
  <si>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</si>
  <si>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</si>
  <si>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</si>
  <si>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</si>
  <si>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</si>
  <si>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</si>
  <si>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</si>
  <si>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</si>
  <si>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</si>
  <si>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</si>
  <si>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</si>
  <si>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</si>
  <si>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</si>
  <si>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</si>
  <si>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</si>
  <si>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</si>
  <si>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</si>
  <si>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</si>
  <si>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</si>
  <si>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</si>
  <si>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</si>
  <si>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</si>
  <si>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</si>
  <si>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</si>
  <si>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</si>
  <si>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</si>
  <si>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</si>
  <si>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</si>
  <si>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</si>
  <si>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</si>
  <si>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</si>
  <si>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</si>
  <si>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</si>
  <si>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</si>
  <si>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</si>
  <si>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</si>
  <si>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</si>
  <si>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</si>
  <si>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</si>
  <si>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</si>
  <si>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</si>
  <si>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</si>
  <si>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</si>
  <si>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</si>
  <si>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</si>
  <si>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</si>
  <si>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</si>
  <si>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</si>
  <si>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</si>
  <si>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</si>
  <si>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</si>
  <si>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</si>
  <si>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</si>
  <si>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</si>
  <si>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</si>
  <si>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</si>
  <si>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</si>
  <si>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</si>
  <si>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</si>
  <si>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</si>
  <si>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</si>
  <si>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</si>
  <si>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</si>
  <si>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</si>
  <si>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</si>
  <si>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</si>
  <si>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</si>
  <si>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</si>
  <si>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</si>
  <si>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</si>
  <si>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</si>
  <si>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</si>
  <si>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</si>
  <si>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</si>
  <si>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</si>
  <si>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</si>
  <si>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</si>
  <si>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</si>
  <si>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</si>
  <si>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</si>
  <si>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</si>
  <si>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</si>
  <si>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</si>
  <si>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</si>
  <si>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</si>
  <si>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</si>
  <si>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</si>
  <si>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</si>
  <si>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</si>
  <si>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</si>
  <si>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</si>
  <si>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</si>
  <si>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</si>
  <si>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</si>
  <si>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</si>
  <si>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</si>
  <si>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</si>
  <si>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</si>
  <si>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</si>
  <si>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</si>
  <si>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</si>
  <si>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</si>
  <si>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</si>
  <si>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</si>
  <si>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</si>
  <si>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</si>
  <si>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</si>
  <si>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</si>
  <si>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</si>
  <si>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</si>
  <si>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</si>
  <si>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</si>
  <si>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</si>
  <si>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</si>
  <si>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</si>
  <si>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</si>
  <si>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</si>
  <si>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</si>
  <si>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</si>
  <si>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</si>
  <si>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</si>
  <si>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</si>
  <si>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</si>
  <si>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</si>
  <si>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</si>
  <si>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</si>
  <si>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</si>
  <si>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</si>
  <si>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</si>
  <si>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</si>
  <si>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</si>
  <si>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</si>
  <si>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</si>
  <si>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</si>
  <si>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</si>
  <si>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</si>
  <si>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</si>
  <si>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</si>
  <si>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</si>
  <si>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</si>
  <si>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</si>
  <si>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</si>
  <si>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</si>
  <si>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</si>
  <si>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</si>
  <si>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</si>
  <si>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</si>
  <si>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</si>
  <si>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</si>
  <si>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</si>
  <si>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</si>
  <si>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</si>
  <si>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</si>
  <si>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</si>
  <si>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</si>
  <si>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</si>
  <si>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</si>
  <si>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</si>
  <si>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</si>
  <si>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</si>
  <si>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</si>
  <si>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</si>
  <si>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</si>
  <si>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</si>
  <si>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</si>
  <si>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</si>
  <si>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</si>
  <si>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</si>
  <si>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</si>
  <si>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</si>
  <si>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</si>
  <si>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</si>
  <si>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</si>
  <si>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</si>
  <si>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</si>
  <si>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</si>
  <si>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</si>
  <si>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</si>
  <si>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</si>
  <si>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</si>
  <si>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</si>
  <si>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</si>
  <si>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</si>
  <si>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</si>
  <si>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</si>
  <si>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</si>
  <si>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</si>
  <si>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</si>
  <si>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</si>
  <si>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</si>
  <si>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</si>
  <si>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</si>
  <si>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</si>
  <si>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</si>
  <si>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</si>
  <si>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</si>
  <si>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</si>
  <si>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</si>
  <si>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</si>
  <si>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</si>
  <si>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</si>
  <si>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</si>
  <si>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</si>
  <si>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</si>
  <si>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</si>
  <si>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</si>
  <si>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</si>
  <si>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</si>
  <si>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</si>
  <si>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</si>
  <si>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</si>
  <si>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</si>
  <si>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</si>
  <si>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</si>
  <si>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</si>
  <si>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</si>
  <si>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</si>
  <si>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</si>
  <si>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</si>
  <si>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</si>
  <si>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</si>
  <si>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</si>
  <si>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</si>
  <si>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</si>
  <si>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</si>
  <si>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</si>
  <si>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</si>
  <si>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</si>
  <si>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</si>
  <si>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</si>
  <si>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</si>
  <si>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</si>
  <si>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</si>
  <si>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</si>
  <si>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</si>
  <si>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</si>
  <si>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</si>
  <si>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</si>
  <si>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</si>
  <si>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</si>
  <si>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</si>
  <si>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</si>
  <si>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</si>
  <si>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</si>
  <si>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</si>
  <si>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</si>
  <si>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</si>
  <si>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</si>
  <si>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</si>
  <si>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</si>
  <si>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</si>
  <si>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</si>
  <si>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</si>
  <si>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</si>
  <si>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</si>
  <si>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</si>
  <si>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</si>
  <si>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</si>
  <si>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</si>
  <si>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</si>
  <si>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</si>
  <si>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</si>
  <si>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</si>
  <si>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</si>
  <si>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</si>
  <si>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</si>
  <si>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</si>
  <si>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</si>
  <si>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</si>
  <si>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</si>
  <si>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</si>
  <si>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</si>
  <si>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</si>
  <si>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</si>
  <si>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</si>
  <si>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</si>
  <si>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</si>
  <si>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</si>
  <si>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</si>
  <si>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</si>
  <si>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</si>
  <si>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</si>
  <si>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</si>
  <si>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</si>
  <si>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</si>
  <si>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</si>
  <si>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</si>
  <si>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</si>
  <si>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</si>
  <si>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</si>
  <si>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</si>
  <si>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</si>
  <si>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</si>
  <si>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</si>
  <si>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</si>
  <si>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</si>
  <si>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</si>
  <si>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</si>
  <si>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</si>
  <si>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</si>
  <si>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</si>
  <si>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</si>
  <si>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</si>
  <si>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</si>
  <si>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</si>
  <si>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</si>
  <si>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</si>
  <si>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</si>
  <si>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</si>
  <si>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</si>
  <si>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</si>
  <si>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</si>
  <si>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</si>
  <si>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</si>
  <si>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</si>
  <si>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</si>
  <si>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</si>
  <si>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</si>
  <si>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</si>
  <si>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</si>
  <si>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</si>
  <si>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</si>
  <si>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</si>
  <si>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</si>
  <si>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</si>
  <si>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</si>
  <si>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</si>
  <si>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</si>
  <si>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</si>
  <si>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</si>
  <si>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</si>
  <si>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</si>
  <si>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</si>
  <si>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</si>
  <si>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</si>
  <si>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</si>
  <si>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</si>
  <si>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</si>
  <si>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</si>
  <si>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</si>
  <si>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</si>
  <si>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</si>
  <si>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</si>
  <si>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</si>
  <si>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</si>
  <si>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</si>
  <si>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</si>
  <si>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</si>
  <si>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</si>
  <si>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</si>
  <si>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</si>
  <si>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</si>
  <si>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</si>
  <si>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</si>
  <si>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</si>
  <si>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</si>
  <si>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</si>
  <si>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</si>
  <si>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</si>
  <si>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</si>
  <si>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</si>
  <si>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</si>
  <si>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</si>
  <si>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</si>
  <si>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</si>
  <si>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</si>
  <si>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</si>
  <si>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</si>
  <si>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</si>
  <si>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</si>
  <si>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</si>
  <si>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</si>
  <si>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</si>
  <si>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</si>
  <si>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</si>
  <si>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</si>
  <si>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</si>
  <si>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</si>
  <si>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</si>
  <si>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</si>
  <si>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</si>
  <si>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</si>
  <si>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</si>
  <si>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</si>
  <si>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</si>
  <si>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</si>
  <si>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</si>
  <si>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</si>
  <si>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</si>
  <si>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</si>
  <si>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</si>
  <si>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</si>
  <si>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</si>
  <si>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</si>
  <si>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</si>
  <si>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</si>
  <si>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</si>
  <si>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</si>
  <si>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</si>
  <si>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</si>
  <si>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</si>
  <si>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</si>
  <si>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</si>
  <si>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</si>
  <si>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</si>
  <si>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</si>
  <si>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</si>
  <si>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</si>
  <si>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</si>
  <si>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</si>
  <si>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</si>
  <si>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</si>
  <si>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</si>
  <si>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</si>
  <si>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</si>
  <si>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</si>
  <si>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</si>
  <si>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</si>
  <si>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</si>
  <si>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</si>
  <si>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</si>
  <si>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</si>
  <si>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</si>
  <si>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</si>
  <si>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</si>
  <si>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</si>
  <si>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</si>
  <si>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</si>
  <si>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</si>
  <si>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</si>
  <si>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</si>
  <si>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</si>
  <si>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</si>
  <si>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</si>
  <si>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</si>
  <si>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</si>
  <si>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</si>
  <si>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</si>
  <si>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</si>
  <si>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</si>
  <si>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</si>
  <si>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</si>
  <si>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</si>
  <si>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</si>
  <si>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</si>
  <si>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</si>
  <si>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</si>
  <si>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</si>
  <si>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</si>
  <si>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</si>
  <si>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</si>
  <si>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</si>
  <si>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</si>
  <si>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</si>
  <si>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</si>
  <si>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</si>
  <si>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</si>
  <si>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</si>
  <si>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</si>
  <si>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</si>
  <si>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</si>
  <si>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</si>
  <si>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</si>
  <si>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</si>
  <si>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</si>
  <si>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</si>
  <si>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</si>
  <si>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</si>
  <si>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</si>
  <si>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</si>
  <si>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</si>
  <si>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</si>
  <si>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</si>
  <si>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</si>
  <si>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</si>
  <si>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</si>
  <si>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</si>
  <si>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</si>
  <si>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</si>
  <si>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</si>
  <si>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</si>
  <si>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</si>
  <si>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</si>
  <si>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</si>
  <si>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</si>
  <si>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</si>
  <si>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</si>
  <si>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</si>
  <si>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</si>
  <si>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</si>
  <si>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</si>
  <si>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</si>
  <si>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</si>
  <si>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</si>
  <si>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</si>
  <si>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</si>
  <si>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</si>
  <si>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</si>
  <si>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</si>
  <si>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</si>
  <si>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</si>
  <si>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</si>
  <si>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</si>
  <si>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</si>
  <si>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</si>
  <si>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</si>
  <si>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</si>
  <si>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</si>
  <si>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</si>
  <si>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</si>
  <si>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</si>
  <si>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</si>
  <si>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</si>
  <si>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</si>
  <si>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</si>
  <si>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</si>
  <si>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</si>
  <si>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</si>
  <si>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</si>
  <si>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</si>
  <si>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</si>
  <si>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</si>
  <si>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</si>
  <si>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</si>
  <si>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</si>
  <si>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</si>
  <si>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</si>
  <si>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</si>
  <si>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</si>
  <si>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</si>
  <si>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</si>
  <si>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</si>
  <si>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</si>
  <si>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</si>
  <si>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</si>
  <si>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</si>
  <si>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</si>
  <si>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</si>
  <si>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</si>
  <si>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</si>
  <si>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</si>
  <si>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</si>
  <si>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</si>
  <si>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</si>
  <si>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</si>
  <si>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</si>
  <si>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</si>
  <si>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</si>
  <si>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</si>
  <si>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</si>
  <si>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</si>
  <si>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</si>
  <si>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</si>
  <si>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</si>
  <si>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</si>
  <si>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</si>
  <si>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</si>
  <si>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</si>
  <si>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</si>
  <si>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</si>
  <si>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</si>
  <si>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</si>
  <si>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</si>
  <si>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</si>
  <si>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</si>
  <si>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</si>
  <si>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</si>
  <si>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</si>
  <si>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</si>
  <si>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</si>
  <si>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</si>
  <si>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</si>
  <si>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</si>
  <si>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</si>
  <si>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</si>
  <si>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</si>
  <si>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</si>
  <si>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</si>
  <si>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</si>
  <si>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</si>
  <si>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</si>
  <si>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</si>
  <si>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</si>
  <si>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</si>
  <si>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</si>
  <si>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</si>
  <si>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</si>
  <si>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</si>
  <si>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</si>
  <si>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</si>
  <si>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</si>
  <si>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</si>
  <si>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</si>
  <si>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</si>
  <si>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</si>
  <si>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</si>
  <si>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</si>
  <si>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</si>
  <si>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</si>
  <si>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</si>
  <si>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</si>
  <si>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</si>
  <si>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</si>
  <si>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</si>
  <si>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</si>
  <si>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</si>
  <si>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</si>
  <si>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</si>
  <si>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</si>
  <si>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</si>
  <si>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</si>
  <si>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</si>
  <si>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</si>
  <si>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</si>
  <si>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</si>
  <si>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</si>
  <si>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</si>
  <si>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</si>
  <si>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</si>
  <si>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</si>
  <si>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</si>
  <si>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</si>
  <si>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</si>
  <si>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</si>
  <si>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</si>
  <si>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</si>
  <si>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</si>
  <si>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</si>
  <si>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</si>
  <si>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</si>
  <si>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</si>
  <si>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</si>
  <si>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</si>
  <si>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</si>
  <si>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</si>
  <si>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</si>
  <si>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</si>
  <si>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</si>
  <si>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</si>
  <si>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</si>
  <si>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</si>
  <si>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</si>
  <si>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</si>
  <si>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</si>
  <si>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</si>
  <si>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</si>
  <si>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</si>
  <si>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</si>
  <si>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</si>
  <si>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</si>
  <si>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</si>
  <si>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</si>
  <si>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</si>
  <si>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</si>
  <si>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</si>
  <si>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</si>
  <si>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</si>
  <si>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</si>
  <si>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</si>
  <si>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</si>
  <si>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</si>
  <si>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</si>
  <si>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</si>
  <si>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</si>
  <si>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</si>
  <si>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</si>
  <si>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</si>
  <si>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</si>
  <si>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</si>
  <si>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</si>
  <si>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</si>
  <si>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</si>
  <si>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</si>
  <si>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</si>
  <si>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</si>
  <si>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</si>
  <si>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</si>
  <si>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</si>
  <si>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</si>
  <si>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</si>
  <si>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</si>
  <si>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</si>
  <si>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</si>
  <si>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</si>
  <si>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</si>
  <si>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</si>
  <si>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</si>
  <si>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</si>
  <si>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</si>
  <si>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</si>
  <si>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</si>
  <si>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</si>
  <si>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</si>
  <si>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</si>
  <si>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</si>
  <si>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</si>
  <si>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</si>
  <si>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</si>
  <si>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</si>
  <si>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</si>
  <si>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</si>
  <si>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</si>
  <si>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</si>
  <si>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</si>
  <si>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</si>
  <si>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</si>
  <si>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</si>
  <si>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</si>
  <si>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</si>
  <si>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</si>
  <si>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</si>
  <si>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</si>
  <si>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</si>
  <si>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</si>
  <si>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</si>
  <si>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</si>
  <si>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</si>
  <si>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</si>
  <si>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</si>
  <si>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</si>
  <si>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</si>
  <si>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</si>
  <si>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</si>
  <si>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</si>
  <si>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</si>
  <si>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</si>
  <si>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</si>
  <si>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</si>
  <si>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</si>
  <si>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</si>
  <si>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</si>
  <si>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</si>
  <si>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</si>
  <si>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</si>
  <si>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</si>
  <si>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</si>
  <si>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</si>
  <si>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</si>
  <si>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</si>
  <si>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</si>
  <si>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</si>
  <si>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</si>
  <si>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</si>
  <si>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</si>
  <si>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</si>
  <si>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</si>
  <si>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</si>
  <si>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</si>
  <si>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</si>
  <si>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</si>
  <si>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</si>
  <si>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</si>
  <si>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</si>
  <si>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</si>
  <si>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</si>
  <si>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</si>
  <si>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</si>
  <si>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</si>
  <si>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</si>
  <si>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</si>
  <si>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</si>
  <si>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</si>
  <si>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</si>
  <si>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</si>
  <si>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</si>
  <si>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</si>
  <si>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</si>
  <si>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</si>
  <si>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</si>
  <si>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</si>
  <si>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</si>
  <si>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</si>
  <si>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</si>
  <si>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</si>
  <si>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</si>
  <si>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</si>
  <si>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</si>
  <si>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</si>
  <si>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</si>
  <si>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</si>
  <si>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</si>
  <si>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</si>
  <si>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</si>
  <si>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</si>
  <si>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</si>
  <si>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</si>
  <si>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</si>
  <si>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</si>
  <si>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</si>
  <si>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</si>
  <si>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</si>
  <si>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</si>
  <si>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</si>
  <si>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</si>
  <si>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</si>
  <si>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</si>
  <si>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</si>
  <si>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</si>
  <si>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</si>
  <si>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</si>
  <si>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</si>
  <si>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</si>
  <si>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</si>
  <si>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</si>
  <si>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</si>
  <si>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</si>
  <si>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</si>
  <si>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</si>
  <si>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</si>
  <si>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</si>
  <si>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</si>
  <si>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</si>
  <si>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</si>
  <si>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</si>
  <si>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</si>
  <si>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</si>
  <si>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</si>
  <si>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</si>
  <si>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</si>
  <si>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</si>
  <si>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</si>
  <si>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</si>
  <si>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</si>
  <si>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</si>
  <si>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</si>
  <si>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</si>
  <si>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</si>
  <si>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</si>
  <si>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</si>
  <si>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</si>
  <si>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</si>
  <si>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</si>
  <si>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</si>
  <si>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</si>
  <si>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</si>
  <si>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</si>
  <si>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</si>
  <si>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</si>
  <si>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</si>
  <si>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</si>
  <si>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</si>
  <si>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</si>
  <si>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</si>
  <si>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</si>
  <si>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</si>
  <si>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</si>
  <si>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</si>
  <si>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</si>
  <si>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</si>
  <si>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</si>
  <si>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</si>
  <si>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</si>
  <si>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</si>
  <si>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</si>
  <si>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</si>
  <si>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</si>
  <si>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</si>
  <si>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</si>
  <si>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</si>
  <si>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</si>
  <si>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</si>
  <si>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</si>
  <si>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</si>
  <si>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</si>
  <si>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</si>
  <si>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</si>
  <si>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</si>
  <si>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</si>
  <si>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</si>
  <si>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</si>
  <si>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</si>
  <si>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</si>
  <si>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</si>
  <si>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</si>
  <si>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</si>
  <si>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</si>
  <si>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</si>
  <si>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</si>
  <si>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</si>
  <si>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</si>
  <si>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</si>
  <si>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</si>
  <si>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</si>
  <si>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</si>
  <si>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</si>
  <si>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</si>
  <si>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</si>
  <si>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</si>
  <si>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</si>
  <si>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</si>
  <si>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</si>
  <si>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</si>
  <si>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</si>
  <si>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</si>
  <si>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</si>
  <si>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</si>
  <si>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</si>
  <si>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</si>
  <si>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</si>
  <si>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</si>
  <si>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</si>
  <si>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</si>
  <si>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</si>
  <si>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</si>
  <si>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</si>
  <si>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</si>
  <si>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</si>
  <si>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</si>
  <si>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</si>
  <si>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</si>
  <si>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</si>
  <si>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</si>
  <si>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</si>
  <si>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</si>
  <si>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</si>
  <si>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</si>
  <si>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</si>
  <si>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</si>
  <si>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</si>
  <si>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</si>
  <si>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</si>
  <si>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</si>
  <si>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</si>
  <si>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</si>
  <si>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</si>
  <si>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</si>
  <si>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</si>
  <si>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</si>
  <si>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</si>
  <si>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</si>
  <si>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</si>
  <si>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</si>
  <si>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</si>
  <si>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</si>
  <si>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</si>
  <si>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</si>
  <si>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</si>
  <si>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</si>
  <si>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</si>
  <si>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</si>
  <si>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</si>
  <si>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</si>
  <si>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</si>
  <si>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</si>
  <si>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</si>
  <si>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</si>
  <si>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</si>
  <si>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</si>
  <si>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</si>
  <si>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</si>
  <si>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</si>
  <si>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</si>
  <si>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</si>
  <si>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</si>
  <si>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</si>
  <si>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</si>
  <si>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</si>
  <si>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</si>
  <si>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</si>
  <si>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</si>
  <si>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</si>
  <si>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</si>
  <si>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</si>
  <si>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</si>
  <si>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</si>
  <si>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</si>
  <si>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</si>
  <si>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</si>
  <si>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</si>
  <si>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</si>
  <si>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</si>
  <si>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</si>
  <si>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</si>
  <si>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</si>
  <si>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</si>
  <si>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</si>
  <si>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</si>
  <si>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</si>
  <si>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</si>
  <si>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</si>
  <si>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</si>
  <si>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</si>
  <si>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</si>
  <si>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</si>
  <si>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</si>
  <si>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</si>
  <si>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</si>
  <si>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</si>
  <si>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</si>
  <si>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</si>
  <si>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</si>
  <si>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</si>
  <si>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</si>
  <si>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</si>
  <si>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</si>
  <si>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</si>
  <si>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</si>
  <si>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</si>
  <si>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</si>
  <si>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</si>
  <si>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</si>
  <si>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</si>
  <si>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</si>
  <si>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</si>
  <si>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</si>
  <si>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</si>
  <si>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</si>
  <si>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</si>
  <si>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</si>
  <si>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</si>
  <si>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</si>
  <si>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</si>
  <si>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</si>
  <si>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</si>
  <si>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</si>
  <si>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</si>
  <si>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</si>
  <si>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</si>
  <si>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</si>
  <si>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</si>
  <si>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</si>
  <si>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</si>
  <si>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</si>
  <si>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</si>
  <si>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</si>
  <si>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</si>
  <si>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</si>
  <si>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</si>
  <si>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</si>
  <si>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</si>
  <si>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</si>
  <si>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</si>
  <si>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</si>
  <si>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</si>
  <si>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</si>
  <si>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</si>
  <si>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</si>
  <si>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</si>
  <si>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</si>
  <si>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</si>
  <si>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</si>
  <si>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</si>
  <si>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</si>
  <si>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</si>
  <si>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</si>
  <si>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</si>
  <si>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</si>
  <si>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</si>
  <si>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</si>
  <si>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</si>
  <si>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</si>
  <si>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</si>
  <si>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</si>
  <si>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</si>
  <si>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</si>
  <si>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</si>
  <si>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</si>
  <si>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</si>
  <si>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</si>
  <si>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</si>
  <si>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</si>
  <si>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</si>
  <si>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</si>
  <si>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</si>
  <si>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</si>
  <si>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</si>
  <si>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</si>
  <si>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</si>
  <si>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</si>
  <si>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</si>
  <si>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</si>
  <si>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</si>
  <si>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</si>
  <si>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</si>
  <si>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</si>
  <si>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</si>
  <si>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</si>
  <si>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</si>
  <si>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</si>
  <si>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</si>
  <si>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</si>
  <si>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</si>
  <si>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</si>
  <si>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</si>
  <si>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</si>
  <si>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</si>
  <si>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</si>
  <si>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</si>
  <si>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</si>
  <si>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</si>
  <si>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</si>
  <si>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</si>
  <si>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</si>
  <si>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</si>
  <si>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</si>
  <si>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</si>
  <si>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</si>
  <si>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</si>
  <si>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</si>
  <si>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</si>
  <si>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</si>
  <si>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</si>
  <si>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</si>
  <si>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</si>
  <si>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</si>
  <si>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</si>
  <si>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</si>
  <si>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</si>
  <si>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</si>
  <si>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</si>
  <si>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</si>
  <si>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</si>
  <si>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</si>
  <si>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</si>
  <si>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</si>
  <si>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</si>
  <si>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</si>
  <si>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</si>
  <si>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</si>
  <si>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</si>
  <si>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</si>
  <si>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</si>
  <si>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</si>
  <si>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</si>
  <si>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</si>
  <si>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</si>
  <si>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</si>
  <si>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</si>
  <si>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</si>
  <si>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</si>
  <si>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</si>
  <si>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</si>
  <si>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</si>
  <si>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</si>
  <si>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</si>
  <si>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</si>
  <si>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</si>
  <si>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</si>
  <si>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</si>
  <si>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</si>
  <si>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</si>
  <si>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</si>
  <si>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</si>
  <si>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</si>
  <si>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</si>
  <si>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</si>
  <si>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</si>
  <si>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</si>
  <si>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</si>
  <si>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</si>
  <si>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</si>
  <si>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</si>
  <si>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</si>
  <si>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</si>
  <si>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</si>
  <si>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</si>
  <si>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</si>
  <si>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</si>
  <si>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</si>
  <si>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</si>
  <si>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</si>
  <si>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</si>
  <si>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</si>
  <si>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</si>
  <si>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</si>
  <si>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</si>
  <si>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</si>
  <si>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</si>
  <si>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</si>
  <si>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</si>
  <si>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</si>
  <si>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</si>
  <si>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</si>
  <si>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</si>
  <si>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</si>
  <si>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</si>
  <si>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</si>
  <si>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</si>
  <si>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</si>
  <si>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</si>
  <si>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</si>
  <si>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</si>
  <si>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</si>
  <si>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</si>
  <si>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</si>
  <si>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</si>
  <si>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</si>
  <si>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</si>
  <si>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</si>
  <si>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</si>
  <si>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</si>
  <si>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</si>
  <si>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</si>
  <si>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</si>
  <si>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</si>
  <si>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</si>
  <si>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</si>
  <si>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</si>
  <si>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</si>
  <si>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</si>
  <si>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</si>
  <si>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</si>
  <si>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</si>
  <si>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</si>
  <si>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</si>
  <si>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</si>
  <si>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</si>
  <si>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</si>
  <si>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</si>
  <si>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</si>
  <si>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</si>
  <si>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</si>
  <si>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</si>
  <si>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</si>
  <si>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</si>
  <si>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</si>
  <si>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</si>
  <si>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</si>
  <si>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</si>
  <si>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</si>
  <si>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</si>
  <si>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</si>
  <si>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</si>
  <si>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</si>
  <si>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</si>
  <si>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</si>
  <si>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</si>
  <si>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</si>
  <si>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</si>
  <si>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</si>
  <si>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</si>
  <si>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</si>
  <si>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</si>
  <si>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</si>
  <si>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</si>
  <si>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</si>
  <si>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</si>
  <si>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</si>
  <si>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</si>
  <si>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</si>
  <si>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</si>
  <si>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</si>
  <si>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</si>
  <si>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</si>
  <si>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</si>
  <si>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</si>
  <si>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</si>
  <si>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</si>
  <si>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</si>
  <si>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</si>
  <si>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</si>
  <si>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</si>
  <si>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</si>
  <si>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</si>
  <si>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</si>
  <si>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</si>
  <si>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</si>
  <si>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</si>
  <si>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</si>
  <si>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</si>
  <si>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</si>
  <si>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</si>
  <si>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</si>
  <si>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</si>
  <si>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</si>
  <si>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</si>
  <si>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</si>
  <si>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</si>
  <si>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</si>
  <si>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</si>
  <si>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</si>
  <si>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</si>
  <si>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</si>
  <si>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</si>
  <si>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</si>
  <si>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</si>
  <si>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</si>
  <si>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</si>
  <si>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</si>
  <si>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</si>
  <si>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</si>
  <si>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</si>
  <si>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</si>
  <si>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</si>
  <si>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</si>
  <si>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</si>
  <si>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</si>
  <si>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</si>
  <si>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</si>
  <si>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</si>
  <si>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</si>
  <si>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</si>
  <si>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</si>
  <si>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</si>
  <si>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</si>
  <si>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</si>
  <si>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</si>
  <si>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</si>
  <si>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</si>
  <si>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</si>
  <si>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</si>
  <si>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</si>
  <si>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</si>
  <si>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</si>
  <si>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</si>
  <si>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</si>
  <si>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</si>
  <si>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</si>
  <si>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</si>
  <si>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</si>
  <si>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</si>
  <si>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</si>
  <si>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</si>
  <si>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</si>
  <si>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</si>
  <si>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</si>
  <si>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</si>
  <si>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</si>
  <si>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</si>
  <si>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</si>
  <si>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</si>
  <si>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</si>
  <si>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</si>
  <si>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</si>
  <si>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</si>
  <si>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</si>
  <si>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</si>
  <si>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</si>
  <si>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</si>
  <si>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</si>
  <si>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</si>
  <si>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</si>
  <si>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</si>
  <si>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</si>
  <si>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</si>
  <si>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</si>
  <si>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</si>
  <si>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</si>
  <si>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</si>
  <si>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</si>
  <si>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</si>
  <si>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</si>
  <si>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</si>
  <si>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</si>
  <si>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</si>
  <si>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</si>
  <si>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</si>
  <si>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</si>
  <si>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</si>
  <si>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</si>
  <si>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</si>
  <si>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</si>
  <si>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</si>
  <si>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</si>
  <si>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</si>
  <si>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</si>
  <si>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</si>
  <si>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</si>
  <si>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</si>
  <si>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</si>
  <si>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</si>
  <si>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</si>
  <si>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</si>
  <si>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</si>
  <si>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</si>
  <si>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</si>
  <si>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</si>
  <si>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</si>
  <si>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</si>
  <si>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</si>
  <si>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</si>
  <si>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</si>
  <si>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</si>
  <si>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</si>
  <si>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</si>
  <si>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</si>
  <si>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</si>
  <si>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</si>
  <si>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</si>
  <si>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</si>
  <si>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</si>
  <si>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</si>
  <si>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</si>
  <si>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</si>
  <si>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</si>
  <si>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</si>
  <si>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</si>
  <si>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</si>
  <si>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</si>
  <si>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</si>
  <si>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</si>
  <si>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</si>
  <si>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</si>
  <si>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</si>
  <si>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</si>
  <si>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</si>
  <si>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</si>
  <si>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</si>
  <si>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</si>
  <si>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</si>
  <si>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</si>
  <si>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</si>
  <si>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</si>
  <si>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</si>
  <si>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</si>
  <si>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</si>
  <si>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</si>
  <si>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</si>
  <si>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</si>
  <si>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</si>
  <si>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</si>
  <si>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</si>
  <si>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</si>
  <si>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</si>
  <si>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</si>
  <si>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</si>
  <si>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</si>
  <si>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</si>
  <si>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</si>
  <si>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</si>
  <si>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</si>
  <si>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</si>
  <si>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</si>
  <si>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</si>
  <si>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</si>
  <si>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</si>
  <si>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</si>
  <si>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</si>
  <si>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</si>
  <si>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</si>
  <si>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</si>
  <si>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</si>
  <si>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</si>
  <si>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</si>
  <si>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</si>
  <si>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</si>
  <si>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</si>
  <si>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</si>
  <si>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</si>
  <si>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</si>
  <si>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</si>
  <si>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</si>
  <si>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</si>
  <si>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</si>
  <si>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</si>
  <si>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</si>
  <si>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</si>
  <si>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</si>
  <si>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</si>
  <si>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</si>
  <si>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</si>
  <si>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</si>
  <si>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</si>
  <si>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</si>
  <si>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</si>
  <si>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</si>
  <si>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</si>
  <si>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</si>
  <si>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</si>
  <si>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</si>
  <si>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</si>
  <si>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</si>
  <si>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</si>
  <si>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</si>
  <si>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</si>
  <si>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</si>
  <si>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</si>
  <si>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</si>
  <si>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</si>
  <si>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</si>
  <si>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</si>
  <si>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</si>
  <si>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</si>
  <si>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</si>
  <si>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</si>
  <si>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</si>
  <si>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</si>
  <si>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</si>
  <si>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</si>
  <si>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</si>
  <si>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</si>
  <si>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</si>
  <si>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</si>
  <si>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</si>
  <si>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</si>
  <si>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</si>
  <si>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</si>
  <si>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</si>
  <si>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</si>
  <si>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</si>
  <si>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</si>
  <si>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</si>
  <si>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</si>
  <si>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</si>
  <si>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</si>
  <si>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</si>
  <si>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</si>
  <si>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</si>
  <si>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</si>
  <si>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</si>
  <si>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</si>
  <si>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</si>
  <si>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</si>
  <si>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</si>
  <si>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</si>
  <si>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</si>
  <si>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</si>
  <si>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</si>
  <si>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</si>
  <si>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</si>
  <si>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</si>
  <si>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</si>
  <si>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</si>
  <si>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</si>
  <si>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</si>
  <si>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</si>
  <si>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</si>
  <si>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</si>
  <si>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</si>
  <si>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</si>
  <si>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</si>
  <si>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</si>
  <si>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</si>
  <si>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</si>
  <si>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</si>
  <si>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</si>
  <si>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</si>
  <si>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</si>
  <si>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</si>
  <si>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</si>
  <si>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</si>
  <si>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</si>
  <si>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</si>
  <si>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</si>
  <si>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</si>
  <si>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</si>
  <si>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</si>
  <si>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</si>
  <si>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</si>
  <si>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</si>
  <si>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</si>
  <si>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</si>
  <si>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</si>
  <si>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</si>
  <si>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</si>
  <si>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</si>
  <si>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</si>
  <si>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</si>
  <si>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</si>
  <si>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</si>
  <si>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</si>
  <si>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</si>
  <si>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</si>
  <si>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</si>
  <si>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</si>
  <si>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</si>
  <si>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</si>
  <si>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</si>
  <si>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</si>
  <si>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</si>
  <si>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</si>
  <si>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</si>
  <si>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</si>
  <si>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</si>
  <si>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</si>
  <si>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</si>
  <si>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</si>
  <si>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</si>
  <si>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</si>
  <si>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</si>
  <si>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</si>
  <si>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</si>
  <si>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</si>
  <si>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</si>
  <si>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</si>
  <si>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</si>
  <si>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</si>
  <si>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</si>
  <si>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</si>
  <si>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</si>
  <si>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</si>
  <si>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</si>
  <si>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</si>
  <si>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</si>
  <si>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</si>
  <si>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</si>
  <si>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</si>
  <si>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</si>
  <si>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</si>
  <si>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</si>
  <si>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</si>
  <si>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</si>
  <si>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</si>
  <si>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</si>
  <si>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</si>
  <si>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</si>
  <si>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</si>
  <si>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</si>
  <si>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</si>
  <si>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</si>
  <si>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</si>
  <si>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</si>
  <si>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</si>
  <si>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</si>
  <si>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</si>
  <si>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</si>
  <si>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</si>
  <si>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</si>
  <si>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</si>
  <si>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</si>
  <si>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</si>
  <si>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</si>
  <si>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</si>
  <si>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</si>
  <si>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</si>
  <si>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</si>
  <si>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</si>
  <si>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</si>
  <si>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</si>
  <si>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</si>
  <si>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</si>
  <si>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</si>
  <si>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</si>
  <si>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</si>
  <si>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</si>
  <si>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</si>
  <si>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</si>
  <si>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</si>
  <si>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</si>
  <si>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</si>
  <si>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</si>
  <si>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</si>
  <si>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</si>
  <si>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</si>
  <si>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</si>
  <si>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</si>
  <si>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</si>
  <si>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</si>
  <si>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</si>
  <si>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</si>
  <si>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</si>
  <si>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</si>
  <si>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</si>
  <si>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</si>
  <si>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</si>
  <si>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</si>
  <si>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</si>
  <si>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</si>
  <si>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</si>
  <si>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</si>
  <si>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</si>
  <si>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</si>
  <si>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</si>
  <si>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</si>
  <si>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</si>
  <si>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</si>
  <si>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</si>
  <si>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</si>
  <si>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</si>
  <si>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</si>
  <si>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</si>
  <si>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</si>
  <si>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</si>
  <si>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</si>
  <si>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</si>
  <si>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</si>
  <si>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</si>
  <si>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</si>
  <si>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</si>
  <si>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</si>
  <si>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</si>
  <si>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</si>
  <si>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</si>
  <si>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</si>
  <si>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</si>
  <si>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</si>
  <si>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</si>
  <si>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</si>
  <si>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</si>
  <si>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</si>
  <si>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</si>
  <si>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</si>
  <si>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</si>
  <si>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</si>
  <si>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</si>
  <si>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</si>
  <si>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</si>
  <si>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</si>
  <si>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</si>
  <si>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</si>
  <si>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</si>
  <si>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</si>
  <si>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</si>
  <si>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</si>
  <si>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</si>
  <si>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</si>
  <si>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</si>
  <si>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</si>
  <si>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</si>
  <si>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</si>
  <si>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</si>
  <si>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</si>
  <si>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</si>
  <si>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</si>
  <si>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</si>
  <si>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</si>
  <si>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</si>
  <si>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</si>
  <si>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</si>
  <si>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</si>
  <si>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</si>
  <si>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</si>
  <si>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</si>
  <si>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</si>
  <si>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</si>
  <si>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</si>
  <si>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</si>
  <si>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</si>
  <si>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</si>
  <si>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</si>
  <si>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</si>
  <si>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</si>
  <si>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</si>
  <si>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</si>
  <si>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</si>
  <si>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</si>
  <si>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</si>
  <si>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</si>
  <si>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</si>
  <si>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</si>
  <si>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</si>
  <si>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</si>
  <si>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</si>
  <si>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</si>
  <si>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</si>
  <si>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</si>
  <si>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</si>
  <si>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</si>
  <si>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</si>
  <si>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</si>
  <si>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</si>
  <si>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</si>
  <si>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</si>
  <si>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</si>
  <si>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</si>
  <si>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</si>
  <si>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</si>
  <si>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</si>
  <si>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</si>
  <si>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</si>
  <si>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</si>
  <si>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</si>
  <si>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</si>
  <si>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</si>
  <si>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</si>
  <si>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</si>
  <si>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</si>
  <si>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</si>
  <si>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</si>
  <si>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</si>
  <si>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</si>
  <si>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</si>
  <si>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</si>
  <si>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</si>
  <si>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</si>
  <si>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</si>
  <si>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</si>
  <si>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</si>
  <si>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</si>
  <si>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</si>
  <si>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</si>
  <si>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</si>
  <si>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</si>
  <si>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</si>
  <si>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</si>
  <si>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</si>
  <si>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</si>
  <si>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</si>
  <si>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</si>
  <si>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</si>
  <si>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</si>
  <si>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</si>
  <si>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</si>
  <si>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</si>
  <si>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</si>
  <si>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</si>
  <si>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</si>
  <si>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</si>
  <si>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</si>
  <si>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</si>
  <si>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</si>
  <si>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</si>
  <si>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</si>
  <si>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</si>
  <si>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</si>
  <si>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</si>
  <si>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</si>
  <si>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</si>
  <si>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</si>
  <si>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</si>
  <si>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</si>
  <si>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</si>
  <si>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</si>
  <si>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</si>
  <si>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</si>
  <si>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</si>
  <si>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</si>
  <si>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</si>
  <si>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</si>
  <si>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</si>
  <si>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</si>
  <si>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</si>
  <si>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</si>
  <si>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</si>
  <si>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</si>
  <si>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</si>
  <si>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</si>
  <si>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</si>
  <si>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</si>
  <si>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</si>
  <si>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</si>
  <si>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</si>
  <si>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</si>
  <si>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</si>
  <si>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</si>
  <si>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</si>
  <si>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</si>
  <si>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</si>
  <si>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</si>
  <si>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</si>
  <si>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</si>
  <si>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</si>
  <si>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</si>
  <si>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</si>
  <si>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</si>
  <si>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</si>
  <si>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</si>
  <si>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</si>
  <si>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</si>
  <si>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</si>
  <si>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</si>
  <si>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</si>
  <si>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</si>
  <si>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</si>
  <si>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</si>
  <si>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</si>
  <si>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</si>
  <si>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</si>
  <si>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</si>
  <si>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</si>
  <si>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</si>
  <si>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</si>
  <si>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</si>
  <si>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</si>
  <si>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</si>
  <si>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</si>
  <si>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</si>
  <si>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</si>
  <si>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</si>
  <si>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</si>
  <si>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</si>
  <si>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</si>
  <si>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</si>
  <si>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</si>
  <si>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</si>
  <si>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</si>
  <si>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</si>
  <si>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</si>
  <si>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</si>
  <si>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</si>
  <si>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</si>
  <si>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</si>
  <si>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</si>
  <si>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</si>
  <si>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</si>
  <si>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</si>
  <si>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</si>
  <si>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</si>
  <si>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</si>
  <si>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</si>
  <si>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</si>
  <si>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</si>
  <si>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</si>
  <si>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</si>
  <si>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</si>
  <si>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</si>
  <si>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</si>
  <si>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</si>
  <si>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</si>
  <si>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</si>
  <si>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</si>
  <si>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</si>
  <si>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</si>
  <si>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</si>
  <si>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</si>
  <si>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</si>
  <si>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</si>
  <si>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</si>
  <si>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</si>
  <si>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</si>
  <si>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</si>
  <si>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</si>
  <si>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</si>
  <si>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</si>
  <si>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</si>
  <si>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</si>
  <si>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</si>
  <si>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</si>
  <si>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</si>
  <si>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</si>
  <si>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</si>
  <si>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</si>
  <si>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</si>
  <si>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</si>
  <si>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</si>
  <si>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</si>
  <si>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</si>
  <si>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</si>
  <si>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</si>
  <si>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</si>
  <si>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</si>
  <si>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</si>
  <si>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</si>
  <si>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</si>
  <si>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</si>
  <si>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</si>
  <si>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</si>
  <si>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</si>
  <si>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</si>
  <si>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</si>
  <si>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</si>
  <si>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</si>
  <si>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</si>
  <si>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</si>
  <si>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</si>
  <si>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</si>
  <si>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</si>
  <si>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</si>
  <si>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</si>
  <si>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</si>
  <si>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</si>
  <si>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</si>
  <si>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</si>
  <si>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</si>
  <si>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</si>
  <si>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</si>
  <si>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</si>
  <si>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</si>
  <si>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</si>
  <si>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</si>
  <si>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</si>
  <si>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</si>
  <si>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</si>
  <si>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</si>
  <si>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</si>
  <si>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</si>
  <si>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</si>
  <si>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</si>
  <si>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</si>
  <si>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</si>
  <si>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</si>
  <si>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</si>
  <si>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</si>
  <si>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</si>
  <si>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</si>
  <si>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</si>
  <si>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</si>
  <si>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</si>
  <si>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</si>
  <si>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</si>
  <si>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</si>
  <si>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</si>
  <si>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</si>
  <si>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</si>
  <si>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</si>
  <si>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</si>
  <si>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</si>
  <si>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</si>
  <si>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</si>
  <si>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</si>
  <si>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</si>
  <si>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</si>
  <si>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</si>
  <si>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</si>
  <si>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</si>
  <si>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</si>
  <si>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</si>
  <si>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</si>
  <si>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</si>
  <si>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</si>
  <si>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</si>
  <si>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</si>
  <si>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</si>
  <si>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</si>
  <si>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</si>
  <si>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</si>
  <si>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</si>
  <si>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</si>
  <si>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</si>
  <si>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</si>
  <si>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</si>
  <si>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</si>
  <si>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</si>
  <si>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</si>
  <si>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</si>
  <si>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</si>
  <si>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</si>
  <si>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</si>
  <si>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</si>
  <si>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</si>
  <si>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</si>
  <si>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</si>
  <si>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</si>
  <si>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</si>
  <si>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</si>
  <si>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</si>
  <si>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</si>
  <si>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</si>
  <si>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</si>
  <si>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</si>
  <si>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</si>
  <si>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</si>
  <si>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</si>
  <si>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</si>
  <si>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</si>
  <si>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</si>
  <si>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</si>
  <si>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</si>
  <si>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</si>
  <si>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</si>
  <si>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</si>
  <si>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</si>
  <si>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</si>
  <si>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</si>
  <si>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</si>
  <si>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</si>
  <si>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</si>
  <si>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</si>
  <si>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</si>
  <si>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</si>
  <si>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</si>
  <si>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</si>
  <si>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</si>
  <si>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</si>
  <si>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</si>
  <si>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</si>
  <si>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</si>
  <si>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</si>
  <si>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</si>
  <si>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</si>
  <si>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</si>
  <si>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</si>
  <si>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</si>
  <si>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</si>
  <si>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</si>
  <si>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</si>
  <si>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</si>
  <si>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</si>
  <si>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</si>
  <si>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</si>
  <si>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</si>
  <si>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</si>
  <si>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</si>
  <si>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</si>
  <si>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</si>
  <si>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</si>
  <si>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</si>
  <si>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</si>
  <si>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</si>
  <si>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</si>
  <si>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</si>
  <si>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</si>
  <si>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</si>
  <si>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</si>
  <si>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</si>
  <si>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</si>
  <si>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</si>
  <si>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</si>
  <si>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</si>
  <si>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</si>
  <si>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</si>
  <si>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</si>
  <si>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</si>
  <si>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</si>
  <si>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</si>
  <si>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</si>
  <si>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</si>
  <si>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</si>
  <si>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</si>
  <si>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</si>
  <si>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</si>
  <si>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</si>
  <si>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</si>
  <si>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</si>
  <si>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</si>
  <si>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</si>
  <si>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</si>
  <si>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</si>
  <si>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</si>
  <si>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</si>
  <si>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</si>
  <si>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</si>
  <si>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</si>
  <si>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</si>
  <si>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</si>
  <si>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</si>
  <si>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</si>
  <si>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</si>
  <si>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</si>
  <si>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</si>
  <si>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</si>
  <si>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</si>
  <si>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</si>
  <si>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</si>
  <si>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</si>
  <si>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</si>
  <si>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</si>
  <si>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</si>
  <si>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</si>
  <si>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</si>
  <si>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</si>
  <si>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</si>
  <si>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</si>
  <si>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</si>
  <si>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</si>
  <si>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</si>
  <si>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</si>
  <si>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</si>
  <si>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</si>
  <si>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</si>
  <si>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</si>
  <si>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</si>
  <si>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</si>
  <si>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</si>
  <si>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</si>
  <si>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</si>
  <si>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</si>
  <si>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</si>
  <si>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</si>
  <si>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</si>
  <si>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</si>
  <si>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</si>
  <si>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</si>
  <si>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</si>
  <si>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</si>
  <si>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</si>
  <si>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</si>
  <si>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</si>
  <si>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</si>
  <si>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</si>
  <si>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</si>
  <si>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</si>
  <si>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</si>
  <si>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</si>
  <si>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</si>
  <si>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</si>
  <si>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</si>
  <si>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</si>
  <si>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</si>
  <si>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</si>
  <si>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</si>
  <si>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</si>
  <si>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</si>
  <si>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</si>
  <si>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</si>
  <si>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</si>
  <si>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</si>
  <si>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</si>
  <si>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</si>
  <si>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</si>
  <si>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</si>
  <si>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</si>
  <si>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</si>
  <si>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</si>
  <si>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</si>
  <si>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</si>
  <si>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</si>
  <si>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</si>
  <si>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</si>
  <si>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</si>
  <si>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</si>
  <si>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</si>
  <si>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</si>
  <si>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</si>
  <si>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</si>
  <si>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</si>
  <si>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</si>
  <si>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</si>
  <si>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</si>
  <si>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</si>
  <si>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</si>
  <si>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</si>
  <si>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</si>
  <si>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</si>
  <si>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</si>
  <si>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</si>
  <si>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</si>
  <si>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</si>
  <si>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</si>
  <si>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</si>
  <si>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</si>
  <si>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</si>
  <si>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</si>
  <si>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</si>
  <si>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</si>
  <si>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</si>
  <si>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</si>
  <si>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</si>
  <si>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</si>
  <si>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</si>
  <si>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</si>
  <si>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</si>
  <si>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</si>
  <si>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</si>
  <si>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</si>
  <si>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</si>
  <si>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</si>
  <si>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</si>
  <si>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</si>
  <si>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</si>
  <si>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</si>
  <si>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</si>
  <si>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</si>
  <si>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</si>
  <si>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</si>
  <si>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</si>
  <si>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</si>
  <si>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</si>
  <si>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</si>
  <si>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</si>
  <si>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</si>
  <si>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</si>
  <si>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</si>
  <si>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</si>
  <si>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</si>
  <si>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</si>
  <si>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</si>
  <si>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</si>
  <si>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</si>
  <si>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</si>
  <si>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</si>
  <si>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</si>
  <si>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</si>
  <si>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</si>
  <si>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</si>
  <si>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</si>
  <si>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</si>
  <si>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</si>
  <si>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</si>
  <si>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</si>
  <si>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</si>
  <si>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</si>
  <si>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</si>
  <si>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</si>
  <si>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</si>
  <si>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</si>
  <si>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</si>
  <si>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</si>
  <si>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</si>
  <si>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</si>
  <si>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</si>
  <si>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</si>
  <si>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</si>
  <si>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</si>
  <si>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</si>
  <si>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</si>
  <si>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</si>
  <si>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</si>
  <si>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</si>
  <si>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</si>
  <si>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</si>
  <si>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</si>
  <si>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</si>
  <si>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</si>
  <si>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</si>
  <si>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</si>
  <si>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</si>
  <si>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</si>
  <si>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</si>
  <si>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</si>
  <si>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</si>
  <si>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</si>
  <si>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</si>
  <si>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</si>
  <si>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</si>
  <si>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</si>
  <si>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</si>
  <si>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</si>
  <si>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</si>
  <si>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</si>
  <si>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</si>
  <si>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</si>
  <si>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</si>
  <si>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</si>
  <si>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</si>
  <si>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</si>
  <si>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</si>
  <si>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</si>
  <si>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</si>
  <si>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</si>
  <si>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</si>
  <si>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</si>
  <si>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</si>
  <si>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</si>
  <si>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</si>
  <si>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</si>
  <si>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</si>
  <si>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</si>
  <si>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</si>
  <si>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</si>
  <si>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</si>
  <si>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</si>
  <si>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</si>
  <si>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</si>
  <si>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</si>
  <si>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</si>
  <si>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</si>
  <si>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</si>
  <si>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</si>
  <si>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</si>
  <si>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</si>
  <si>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</si>
  <si>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</si>
  <si>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</si>
  <si>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</si>
  <si>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</si>
  <si>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</si>
  <si>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</si>
  <si>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</si>
  <si>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</si>
  <si>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</si>
  <si>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</si>
  <si>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</si>
  <si>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</si>
  <si>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</si>
  <si>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</si>
  <si>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</si>
  <si>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</si>
  <si>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</si>
  <si>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</si>
  <si>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</si>
  <si>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</si>
  <si>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</si>
  <si>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</si>
  <si>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</si>
  <si>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</si>
  <si>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</si>
  <si>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</si>
  <si>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</si>
  <si>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</si>
  <si>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</si>
  <si>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</si>
  <si>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</si>
  <si>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</si>
  <si>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</si>
  <si>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</si>
  <si>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</si>
  <si>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</si>
  <si>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</si>
  <si>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</si>
  <si>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</si>
  <si>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</si>
  <si>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</si>
  <si>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</si>
  <si>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</si>
  <si>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</si>
  <si>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</si>
  <si>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</si>
  <si>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</si>
  <si>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</si>
  <si>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</si>
  <si>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</si>
  <si>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</si>
  <si>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</si>
  <si>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</si>
  <si>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</si>
  <si>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</si>
  <si>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</si>
  <si>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</si>
  <si>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</si>
  <si>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</si>
  <si>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</si>
  <si>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</si>
  <si>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</si>
  <si>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</si>
  <si>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</si>
  <si>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</si>
  <si>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</si>
  <si>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</si>
  <si>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</si>
  <si>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</si>
  <si>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</si>
  <si>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</si>
  <si>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</si>
  <si>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</si>
  <si>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</si>
  <si>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</si>
  <si>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</si>
  <si>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</si>
  <si>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</si>
  <si>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</si>
  <si>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</si>
  <si>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</si>
  <si>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</si>
  <si>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</si>
  <si>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</si>
  <si>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</si>
  <si>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</si>
  <si>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</si>
  <si>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</si>
  <si>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</si>
  <si>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</si>
  <si>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</si>
  <si>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</si>
  <si>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</si>
  <si>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</si>
  <si>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</si>
  <si>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</si>
  <si>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</si>
  <si>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</si>
  <si>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</si>
  <si>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</si>
  <si>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</si>
  <si>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</si>
  <si>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</si>
  <si>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</si>
  <si>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</si>
  <si>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</si>
  <si>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</si>
  <si>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</si>
  <si>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</si>
  <si>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</si>
  <si>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</si>
  <si>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</si>
  <si>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</si>
  <si>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</si>
  <si>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</si>
  <si>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</si>
  <si>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</si>
  <si>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</si>
  <si>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</si>
  <si>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</si>
  <si>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</si>
  <si>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</si>
  <si>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</si>
  <si>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</si>
  <si>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</si>
  <si>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</si>
  <si>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</si>
  <si>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</si>
  <si>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</si>
  <si>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</si>
  <si>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</si>
  <si>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</si>
  <si>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</si>
  <si>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</si>
  <si>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</si>
  <si>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</si>
  <si>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</si>
  <si>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</si>
  <si>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</si>
  <si>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</si>
  <si>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</si>
  <si>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</si>
  <si>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</si>
  <si>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</si>
  <si>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</si>
  <si>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</si>
  <si>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</si>
  <si>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</si>
  <si>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</si>
  <si>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</si>
  <si>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</si>
  <si>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</si>
  <si>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</si>
  <si>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</si>
  <si>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</si>
  <si>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</si>
  <si>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</si>
  <si>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</si>
  <si>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</si>
  <si>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</si>
  <si>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</si>
  <si>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</si>
  <si>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</si>
  <si>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</si>
  <si>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</si>
  <si>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</si>
  <si>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</si>
  <si>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</si>
  <si>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</si>
  <si>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</si>
  <si>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</si>
  <si>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</si>
  <si>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</si>
  <si>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</si>
  <si>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</si>
  <si>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</si>
  <si>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</si>
  <si>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</si>
  <si>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</si>
  <si>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</si>
  <si>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</si>
  <si>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</si>
  <si>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</si>
  <si>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</si>
  <si>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</si>
  <si>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</si>
  <si>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</si>
  <si>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</si>
  <si>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</si>
  <si>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</si>
  <si>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</si>
  <si>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</si>
  <si>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</si>
  <si>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</si>
  <si>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</si>
  <si>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</si>
  <si>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</si>
  <si>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</si>
  <si>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</si>
  <si>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</si>
  <si>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</si>
  <si>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</si>
  <si>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</si>
  <si>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</si>
  <si>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</si>
  <si>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</si>
  <si>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</si>
  <si>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</si>
  <si>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</si>
  <si>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</si>
  <si>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</si>
  <si>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</si>
  <si>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</si>
  <si>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</si>
  <si>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</si>
  <si>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</si>
  <si>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</si>
  <si>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</si>
  <si>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</si>
  <si>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</si>
  <si>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</si>
  <si>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</si>
  <si>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</si>
  <si>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</si>
  <si>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</si>
  <si>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</si>
  <si>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</si>
  <si>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</si>
  <si>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</si>
  <si>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</si>
  <si>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</si>
  <si>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</si>
  <si>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</si>
  <si>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</si>
  <si>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</si>
  <si>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</si>
  <si>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</si>
  <si>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</si>
  <si>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</si>
  <si>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</si>
  <si>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</si>
  <si>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</si>
  <si>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</si>
  <si>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</si>
  <si>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</si>
  <si>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</si>
  <si>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</si>
  <si>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</si>
  <si>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</si>
  <si>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</si>
  <si>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</si>
  <si>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</si>
  <si>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</si>
  <si>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</si>
  <si>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</si>
  <si>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</si>
  <si>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</si>
  <si>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</si>
  <si>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</si>
  <si>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</si>
  <si>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</si>
  <si>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</si>
  <si>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</si>
  <si>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</si>
  <si>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</si>
  <si>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</si>
  <si>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</si>
  <si>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</si>
  <si>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</si>
  <si>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</si>
  <si>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</si>
  <si>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</si>
  <si>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</si>
  <si>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</si>
  <si>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</si>
  <si>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</si>
  <si>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</si>
  <si>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</si>
  <si>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</si>
  <si>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</si>
  <si>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</si>
  <si>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</si>
  <si>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</si>
  <si>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</si>
  <si>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</si>
  <si>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</si>
  <si>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</si>
  <si>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</si>
  <si>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</si>
  <si>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</si>
  <si>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</si>
  <si>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</si>
  <si>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</si>
  <si>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</si>
  <si>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</si>
  <si>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</si>
  <si>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</si>
  <si>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</si>
  <si>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</si>
  <si>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</si>
  <si>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</si>
  <si>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</si>
  <si>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</si>
  <si>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</si>
  <si>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</si>
  <si>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</si>
  <si>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</si>
  <si>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</si>
  <si>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</si>
  <si>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</si>
  <si>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</si>
  <si>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</si>
  <si>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</si>
  <si>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</si>
  <si>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</si>
  <si>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</si>
  <si>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</si>
  <si>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</si>
  <si>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</si>
  <si>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</si>
  <si>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</si>
  <si>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</si>
  <si>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</si>
  <si>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</si>
  <si>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</si>
  <si>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</si>
  <si>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</si>
  <si>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</si>
  <si>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</si>
  <si>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</si>
  <si>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</si>
  <si>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</si>
  <si>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</si>
  <si>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</si>
  <si>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</si>
  <si>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</si>
  <si>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</si>
  <si>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</si>
  <si>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</si>
  <si>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</si>
  <si>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</si>
  <si>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</si>
  <si>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</si>
  <si>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</si>
  <si>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</si>
  <si>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</si>
  <si>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</si>
  <si>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</si>
  <si>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</si>
  <si>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</si>
  <si>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</si>
  <si>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</si>
  <si>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</si>
  <si>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</si>
  <si>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</si>
  <si>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</si>
  <si>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</si>
  <si>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</si>
  <si>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</si>
  <si>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</si>
  <si>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</si>
  <si>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</si>
  <si>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</si>
  <si>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</si>
  <si>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</si>
  <si>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</si>
  <si>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</si>
  <si>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</si>
  <si>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</si>
  <si>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</si>
  <si>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</si>
  <si>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</si>
  <si>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</si>
  <si>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</si>
  <si>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</si>
  <si>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</si>
  <si>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</si>
  <si>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</si>
  <si>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</si>
  <si>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</si>
  <si>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</si>
  <si>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</si>
  <si>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</si>
  <si>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</si>
  <si>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</si>
  <si>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</si>
  <si>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</si>
  <si>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</si>
  <si>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</si>
  <si>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</si>
  <si>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</si>
  <si>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</si>
  <si>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</si>
  <si>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</si>
  <si>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</si>
  <si>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</si>
  <si>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</si>
  <si>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</si>
  <si>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</si>
  <si>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</si>
  <si>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</si>
  <si>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</si>
  <si>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</si>
  <si>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</si>
  <si>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</si>
  <si>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</si>
  <si>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</si>
  <si>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</si>
  <si>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</si>
  <si>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</si>
  <si>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</si>
  <si>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</si>
  <si>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</si>
  <si>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</si>
  <si>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</si>
  <si>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</si>
  <si>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</si>
  <si>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</si>
  <si>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</si>
  <si>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</si>
  <si>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</si>
  <si>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</si>
  <si>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</si>
  <si>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</si>
  <si>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</si>
  <si>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</si>
  <si>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</si>
  <si>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</si>
  <si>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</si>
  <si>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</si>
  <si>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</si>
  <si>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</si>
  <si>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</si>
  <si>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</si>
  <si>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</si>
  <si>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</si>
  <si>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</si>
  <si>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</si>
  <si>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</si>
  <si>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</si>
  <si>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</si>
  <si>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</si>
  <si>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</si>
  <si>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</si>
  <si>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</si>
  <si>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</si>
  <si>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</si>
  <si>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</si>
  <si>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</si>
  <si>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</si>
  <si>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</si>
  <si>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</si>
  <si>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</si>
  <si>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</si>
  <si>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</si>
  <si>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</si>
  <si>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</si>
  <si>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</si>
  <si>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</si>
  <si>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</si>
  <si>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</si>
  <si>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</si>
  <si>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</si>
  <si>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</si>
  <si>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</si>
  <si>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</si>
  <si>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</si>
  <si>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</si>
  <si>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</si>
  <si>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</si>
  <si>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</si>
  <si>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</si>
  <si>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</si>
  <si>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</si>
  <si>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</si>
  <si>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</si>
  <si>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</si>
  <si>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</si>
  <si>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</si>
  <si>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</si>
  <si>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</si>
  <si>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</si>
  <si>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</si>
  <si>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</si>
  <si>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</si>
  <si>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</si>
  <si>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</si>
  <si>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</si>
  <si>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</si>
  <si>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</si>
  <si>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</si>
  <si>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</si>
  <si>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</si>
  <si>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</si>
  <si>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</si>
  <si>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</si>
  <si>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</si>
  <si>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</si>
  <si>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</si>
  <si>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</si>
  <si>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</si>
  <si>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</si>
  <si>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</si>
  <si>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</si>
  <si>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</si>
  <si>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</si>
  <si>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</si>
  <si>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</si>
  <si>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</si>
  <si>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</si>
  <si>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</si>
  <si>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</si>
  <si>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</si>
  <si>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</si>
  <si>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</si>
  <si>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</si>
  <si>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</si>
  <si>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</si>
  <si>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</si>
  <si>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</si>
  <si>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</si>
  <si>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</si>
  <si>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</si>
  <si>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</si>
  <si>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</si>
  <si>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</si>
  <si>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</si>
  <si>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</si>
  <si>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</si>
  <si>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</si>
  <si>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</si>
  <si>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</si>
  <si>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</si>
  <si>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</si>
  <si>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</si>
  <si>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</si>
  <si>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</si>
  <si>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</si>
  <si>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</si>
  <si>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</si>
  <si>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</si>
  <si>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</si>
  <si>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</si>
  <si>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</si>
  <si>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</si>
  <si>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</si>
  <si>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</si>
  <si>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</si>
  <si>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</si>
  <si>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</si>
  <si>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</si>
  <si>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</si>
  <si>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</si>
  <si>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</si>
  <si>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</si>
  <si>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</si>
  <si>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</si>
  <si>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</si>
  <si>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</si>
  <si>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</si>
  <si>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</si>
  <si>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</si>
  <si>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</si>
  <si>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</si>
  <si>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</si>
  <si>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</si>
  <si>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</si>
  <si>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</si>
  <si>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</si>
  <si>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</si>
  <si>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</si>
  <si>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</si>
  <si>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</si>
  <si>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</si>
  <si>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</si>
  <si>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</si>
  <si>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</si>
  <si>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</si>
  <si>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</si>
  <si>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</si>
  <si>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</si>
  <si>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</si>
  <si>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</si>
  <si>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</si>
  <si>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</si>
  <si>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</si>
  <si>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</si>
  <si>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</si>
  <si>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</si>
  <si>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</si>
  <si>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</si>
  <si>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</si>
  <si>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</si>
  <si>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</si>
  <si>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</si>
  <si>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</si>
  <si>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</si>
  <si>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</si>
  <si>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</si>
  <si>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</si>
  <si>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</si>
  <si>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</si>
  <si>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</si>
  <si>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</si>
  <si>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</si>
  <si>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</si>
  <si>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</si>
  <si>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</si>
  <si>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</si>
  <si>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</si>
  <si>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</si>
  <si>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</si>
  <si>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</si>
  <si>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</si>
  <si>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</si>
  <si>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</si>
  <si>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</si>
  <si>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</si>
  <si>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</si>
  <si>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</si>
  <si>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</si>
  <si>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</si>
  <si>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</si>
  <si>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</si>
  <si>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</si>
  <si>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</si>
  <si>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</si>
  <si>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</si>
  <si>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</si>
  <si>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</si>
  <si>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</si>
  <si>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</si>
  <si>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</si>
  <si>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</si>
  <si>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</si>
  <si>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</si>
  <si>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</si>
  <si>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</si>
  <si>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</si>
  <si>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</si>
  <si>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</si>
  <si>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</si>
  <si>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</si>
  <si>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</si>
  <si>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</si>
  <si>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</si>
  <si>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</si>
  <si>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</si>
  <si>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</si>
  <si>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</si>
  <si>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</si>
  <si>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</si>
  <si>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</si>
  <si>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</si>
  <si>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</si>
  <si>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</si>
  <si>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</si>
  <si>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</si>
  <si>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</si>
  <si>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</si>
  <si>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</si>
  <si>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</si>
  <si>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</si>
  <si>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</si>
  <si>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</si>
  <si>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</si>
  <si>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</si>
  <si>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</si>
  <si>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</si>
  <si>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</si>
  <si>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</si>
  <si>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</si>
  <si>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</si>
  <si>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</si>
  <si>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</si>
  <si>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</si>
  <si>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</si>
  <si>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</si>
  <si>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</si>
  <si>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</si>
  <si>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</si>
  <si>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</si>
  <si>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</si>
  <si>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</si>
  <si>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</si>
  <si>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</si>
  <si>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</si>
  <si>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</si>
  <si>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</si>
  <si>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</si>
  <si>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</si>
  <si>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</si>
  <si>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</si>
  <si>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</si>
  <si>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</si>
  <si>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</si>
  <si>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</si>
  <si>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</si>
  <si>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</si>
  <si>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</si>
  <si>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</si>
  <si>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</si>
  <si>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</si>
  <si>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</si>
  <si>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</si>
  <si>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</si>
  <si>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</si>
  <si>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</si>
  <si>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</si>
  <si>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</si>
  <si>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</si>
  <si>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</si>
  <si>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</si>
  <si>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</si>
  <si>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</si>
  <si>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</si>
  <si>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</si>
  <si>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</si>
  <si>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</si>
  <si>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</si>
  <si>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</si>
  <si>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</si>
  <si>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</si>
  <si>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</si>
  <si>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</si>
  <si>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</si>
  <si>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</si>
  <si>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</si>
  <si>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</si>
  <si>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</si>
  <si>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</si>
  <si>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</si>
  <si>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</si>
  <si>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</si>
  <si>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</si>
  <si>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</si>
  <si>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</si>
  <si>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</si>
  <si>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</si>
  <si>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</si>
  <si>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</si>
  <si>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</si>
  <si>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</si>
  <si>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</si>
  <si>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</si>
  <si>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</si>
  <si>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</si>
  <si>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</si>
  <si>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</si>
  <si>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</si>
  <si>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</si>
  <si>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</si>
  <si>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</si>
  <si>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</si>
  <si>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</si>
  <si>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</si>
  <si>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</si>
  <si>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</si>
  <si>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</si>
  <si>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</si>
  <si>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</si>
  <si>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</si>
  <si>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</si>
  <si>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</si>
  <si>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</si>
  <si>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</si>
  <si>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</si>
  <si>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</si>
  <si>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</si>
  <si>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</si>
  <si>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</si>
  <si>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</si>
  <si>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</si>
  <si>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</si>
  <si>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</si>
  <si>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</si>
  <si>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</si>
  <si>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</si>
  <si>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</si>
  <si>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</si>
  <si>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</si>
  <si>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</si>
  <si>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</si>
  <si>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</si>
  <si>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</si>
  <si>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</si>
  <si>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</si>
  <si>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</si>
  <si>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</si>
  <si>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</si>
  <si>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</si>
  <si>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</si>
  <si>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</si>
  <si>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</si>
  <si>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</si>
  <si>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</si>
  <si>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</si>
  <si>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</si>
  <si>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</si>
  <si>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</si>
  <si>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</si>
  <si>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</si>
  <si>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</si>
  <si>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</si>
  <si>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</si>
  <si>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</si>
  <si>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</si>
  <si>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</si>
  <si>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</si>
  <si>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</si>
  <si>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</si>
  <si>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</si>
  <si>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</si>
  <si>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</si>
  <si>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</si>
  <si>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</si>
  <si>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</si>
  <si>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</si>
  <si>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</si>
  <si>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</si>
  <si>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</si>
  <si>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</si>
  <si>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</si>
  <si>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</si>
  <si>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</si>
  <si>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</si>
  <si>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</si>
  <si>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</si>
  <si>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</si>
  <si>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</si>
  <si>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</si>
  <si>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</si>
  <si>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</si>
  <si>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</si>
  <si>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</si>
  <si>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</si>
  <si>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</si>
  <si>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</si>
  <si>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</si>
  <si>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</si>
  <si>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</si>
  <si>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</si>
  <si>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</si>
  <si>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</si>
  <si>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</si>
  <si>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</si>
  <si>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</si>
  <si>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</si>
  <si>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</si>
  <si>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</si>
  <si>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</si>
  <si>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</si>
  <si>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</si>
  <si>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</si>
  <si>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</si>
  <si>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</si>
  <si>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</si>
  <si>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</si>
  <si>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</si>
  <si>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</si>
  <si>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</si>
  <si>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</si>
  <si>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</si>
  <si>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</si>
  <si>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</si>
  <si>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</si>
  <si>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</si>
  <si>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</si>
  <si>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</si>
  <si>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</si>
  <si>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</si>
  <si>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</si>
  <si>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</si>
  <si>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</si>
  <si>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</si>
  <si>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</si>
  <si>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</si>
  <si>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</si>
  <si>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</si>
  <si>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</si>
  <si>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</si>
  <si>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</si>
  <si>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</si>
  <si>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</si>
  <si>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</si>
  <si>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</si>
  <si>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</si>
  <si>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</si>
  <si>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</si>
  <si>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</si>
  <si>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</si>
  <si>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</si>
  <si>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</si>
  <si>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</si>
  <si>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</si>
  <si>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</si>
  <si>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</si>
  <si>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</si>
  <si>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</si>
  <si>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</si>
  <si>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</si>
  <si>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</si>
  <si>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</si>
  <si>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</si>
  <si>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</si>
  <si>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</si>
  <si>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</si>
  <si>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</si>
  <si>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</si>
  <si>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</si>
  <si>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</si>
  <si>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</si>
  <si>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</si>
  <si>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</si>
  <si>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</si>
  <si>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</si>
  <si>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</si>
  <si>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</si>
  <si>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</si>
  <si>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</si>
  <si>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</si>
  <si>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</si>
  <si>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</si>
  <si>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</si>
  <si>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</si>
  <si>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</si>
  <si>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</si>
  <si>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</si>
  <si>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</si>
  <si>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</si>
  <si>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</si>
  <si>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</si>
  <si>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</si>
  <si>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</si>
  <si>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</si>
  <si>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</si>
  <si>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</si>
  <si>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</si>
  <si>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</si>
  <si>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</si>
  <si>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</si>
  <si>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</si>
  <si>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</si>
  <si>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</si>
  <si>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</si>
  <si>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</si>
  <si>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</si>
  <si>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</si>
  <si>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</si>
  <si>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</si>
  <si>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</si>
  <si>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</si>
  <si>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</si>
  <si>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</si>
  <si>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</si>
  <si>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</si>
  <si>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</si>
  <si>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</si>
  <si>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</si>
  <si>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</si>
  <si>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</si>
  <si>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</si>
  <si>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</si>
  <si>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</si>
  <si>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</si>
  <si>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</si>
  <si>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</si>
  <si>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</si>
  <si>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</si>
  <si>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</si>
  <si>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</si>
  <si>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</si>
  <si>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</si>
  <si>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</si>
  <si>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</si>
  <si>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</si>
  <si>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</si>
  <si>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</si>
  <si>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</si>
  <si>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</si>
  <si>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</si>
  <si>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</si>
  <si>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</si>
  <si>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</si>
  <si>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</si>
  <si>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</si>
  <si>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</si>
  <si>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</si>
  <si>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</si>
  <si>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</si>
  <si>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</si>
  <si>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</si>
  <si>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</si>
  <si>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</si>
  <si>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</si>
  <si>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</si>
  <si>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</si>
  <si>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</si>
  <si>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</si>
  <si>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</si>
  <si>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</si>
  <si>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</si>
  <si>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</si>
  <si>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</si>
  <si>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</si>
  <si>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</si>
  <si>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</si>
  <si>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</si>
  <si>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</si>
  <si>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</si>
  <si>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</si>
  <si>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</si>
  <si>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</si>
  <si>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</si>
  <si>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</si>
  <si>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</si>
  <si>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</si>
  <si>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</si>
  <si>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</si>
  <si>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</si>
  <si>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</si>
  <si>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</si>
  <si>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</si>
  <si>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</si>
  <si>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</si>
  <si>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</si>
  <si>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</si>
  <si>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</si>
  <si>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</si>
  <si>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</si>
  <si>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</si>
  <si>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</si>
  <si>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</si>
  <si>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</si>
  <si>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</si>
  <si>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</si>
  <si>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</si>
  <si>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</si>
  <si>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</si>
  <si>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</si>
  <si>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</si>
  <si>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</si>
  <si>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</si>
  <si>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</si>
  <si>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</si>
  <si>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</si>
  <si>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</si>
  <si>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</si>
  <si>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</si>
  <si>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</si>
  <si>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</si>
  <si>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</si>
  <si>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</si>
  <si>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</si>
  <si>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</si>
  <si>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</si>
  <si>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</si>
  <si>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</si>
  <si>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</si>
  <si>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</si>
  <si>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</si>
  <si>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</si>
  <si>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</si>
  <si>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</si>
  <si>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</si>
  <si>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</si>
  <si>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</si>
  <si>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</si>
  <si>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</si>
  <si>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</si>
  <si>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</si>
  <si>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</si>
  <si>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</si>
  <si>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</si>
  <si>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</si>
  <si>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</si>
  <si>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</si>
  <si>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</si>
  <si>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</si>
  <si>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</si>
  <si>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</si>
  <si>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</si>
  <si>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</si>
  <si>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</si>
  <si>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</si>
  <si>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</si>
  <si>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</si>
  <si>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</si>
  <si>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</si>
  <si>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</si>
  <si>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</si>
  <si>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</si>
  <si>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</si>
  <si>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</si>
  <si>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</si>
  <si>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</si>
  <si>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</si>
  <si>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</si>
  <si>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</si>
  <si>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</si>
  <si>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</si>
  <si>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</si>
  <si>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</si>
  <si>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</si>
  <si>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</si>
  <si>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</si>
  <si>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</si>
  <si>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</si>
  <si>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</si>
  <si>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</si>
  <si>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</si>
  <si>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</si>
  <si>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</si>
  <si>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</si>
  <si>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</si>
  <si>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</si>
  <si>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</si>
  <si>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</si>
  <si>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</si>
  <si>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</si>
  <si>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</si>
  <si>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</si>
  <si>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</si>
  <si>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</si>
  <si>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</si>
  <si>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</si>
  <si>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</si>
  <si>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</si>
  <si>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</si>
  <si>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</si>
  <si>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</si>
  <si>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</si>
  <si>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</si>
  <si>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</si>
  <si>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</si>
  <si>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</si>
  <si>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</si>
  <si>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</si>
  <si>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</si>
  <si>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</si>
  <si>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</si>
  <si>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</si>
  <si>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</si>
  <si>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</si>
  <si>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</si>
  <si>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</si>
  <si>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</si>
  <si>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</si>
  <si>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</si>
  <si>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</si>
  <si>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</si>
  <si>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</si>
  <si>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</si>
  <si>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</si>
  <si>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</si>
  <si>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</si>
  <si>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</si>
  <si>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</si>
  <si>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</si>
  <si>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</si>
  <si>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</si>
  <si>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</si>
  <si>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</si>
  <si>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</si>
  <si>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</si>
  <si>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</si>
  <si>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</si>
  <si>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</si>
  <si>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</si>
  <si>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</si>
  <si>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</si>
  <si>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</si>
  <si>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</si>
  <si>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</si>
  <si>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</si>
  <si>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</si>
  <si>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</si>
  <si>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</si>
  <si>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</si>
  <si>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</si>
  <si>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</si>
  <si>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</si>
  <si>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</si>
  <si>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</si>
  <si>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</si>
  <si>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</si>
  <si>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</si>
  <si>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</si>
  <si>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</si>
  <si>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</si>
  <si>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</si>
  <si>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</si>
  <si>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</si>
  <si>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</si>
  <si>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</si>
  <si>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</si>
  <si>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</si>
  <si>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</si>
  <si>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</si>
  <si>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</si>
  <si>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</si>
  <si>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</si>
  <si>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</si>
  <si>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</si>
  <si>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</si>
  <si>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</si>
  <si>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</si>
  <si>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</si>
  <si>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</si>
  <si>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</si>
  <si>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</si>
  <si>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</si>
  <si>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</si>
  <si>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</si>
  <si>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</si>
  <si>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</si>
  <si>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</si>
  <si>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</si>
  <si>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</si>
  <si>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</si>
  <si>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</si>
  <si>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</si>
  <si>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</si>
  <si>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</si>
  <si>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</si>
  <si>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</si>
  <si>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</si>
  <si>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</si>
  <si>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</si>
  <si>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</si>
  <si>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</si>
  <si>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</si>
  <si>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</si>
  <si>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</si>
  <si>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</si>
  <si>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</si>
  <si>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</si>
  <si>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</si>
  <si>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</si>
  <si>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</si>
  <si>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</si>
  <si>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</si>
  <si>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</si>
  <si>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</si>
  <si>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</si>
  <si>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</si>
  <si>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</si>
  <si>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</si>
  <si>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</si>
  <si>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</si>
  <si>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</si>
  <si>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</si>
  <si>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</si>
  <si>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</si>
  <si>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</si>
  <si>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</si>
  <si>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</si>
  <si>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</si>
  <si>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</si>
  <si>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</si>
  <si>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</si>
  <si>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</si>
  <si>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</si>
  <si>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</si>
  <si>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</si>
  <si>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</si>
  <si>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</si>
  <si>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</si>
  <si>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</si>
  <si>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</si>
  <si>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</si>
  <si>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</si>
  <si>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</si>
  <si>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</si>
  <si>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</si>
  <si>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</si>
  <si>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</si>
  <si>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</si>
  <si>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</si>
  <si>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</si>
  <si>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</si>
  <si>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</si>
  <si>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</si>
  <si>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</si>
  <si>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</si>
  <si>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</si>
  <si>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</si>
  <si>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</si>
  <si>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</si>
  <si>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</si>
  <si>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</si>
  <si>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</si>
  <si>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</si>
  <si>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</si>
  <si>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</si>
  <si>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</si>
  <si>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</si>
  <si>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</si>
  <si>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</si>
  <si>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</si>
  <si>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</si>
  <si>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</si>
  <si>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</si>
  <si>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</si>
  <si>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</si>
  <si>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</si>
  <si>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</si>
  <si>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</si>
  <si>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</si>
  <si>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</si>
  <si>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</si>
  <si>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</si>
  <si>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</si>
  <si>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</si>
  <si>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</si>
  <si>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</si>
  <si>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</si>
  <si>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</si>
  <si>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</si>
  <si>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</si>
  <si>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</si>
  <si>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</si>
  <si>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</si>
  <si>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</si>
  <si>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</si>
  <si>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</si>
  <si>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</si>
  <si>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</si>
  <si>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</si>
  <si>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</si>
  <si>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</si>
  <si>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</si>
  <si>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</si>
  <si>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</si>
  <si>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</si>
  <si>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</si>
  <si>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</si>
  <si>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</si>
  <si>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</si>
  <si>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</si>
  <si>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</si>
  <si>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</si>
  <si>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</si>
  <si>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</si>
  <si>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</si>
  <si>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</si>
  <si>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</si>
  <si>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</si>
  <si>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</si>
  <si>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</si>
  <si>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</si>
  <si>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</si>
  <si>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</si>
  <si>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</si>
  <si>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</si>
  <si>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</si>
  <si>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</si>
  <si>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</si>
  <si>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</si>
  <si>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</si>
  <si>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</si>
  <si>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</si>
  <si>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</si>
  <si>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</si>
  <si>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</si>
  <si>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</si>
  <si>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</si>
  <si>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</si>
  <si>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</si>
  <si>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</si>
  <si>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</si>
  <si>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</si>
  <si>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</si>
  <si>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</si>
  <si>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</si>
  <si>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</si>
  <si>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</si>
  <si>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</si>
  <si>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</si>
  <si>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</si>
  <si>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</si>
  <si>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</si>
  <si>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</si>
  <si>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</si>
  <si>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</si>
  <si>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</si>
  <si>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</si>
  <si>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</si>
  <si>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</si>
  <si>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</si>
  <si>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</si>
  <si>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</si>
  <si>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</si>
  <si>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</si>
  <si>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</si>
  <si>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</si>
  <si>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</si>
  <si>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</si>
  <si>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</si>
  <si>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</si>
  <si>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</si>
  <si>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</si>
  <si>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</si>
  <si>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</si>
  <si>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</si>
  <si>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</si>
  <si>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</si>
  <si>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</si>
  <si>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</si>
  <si>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</si>
  <si>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</si>
  <si>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</si>
  <si>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</si>
  <si>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</si>
  <si>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</si>
  <si>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</si>
  <si>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</si>
  <si>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</si>
  <si>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</si>
  <si>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</si>
  <si>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</si>
  <si>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</si>
  <si>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</si>
  <si>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</si>
  <si>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</si>
  <si>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</si>
  <si>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</si>
  <si>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</si>
  <si>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</si>
  <si>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</si>
  <si>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</si>
  <si>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</si>
  <si>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</si>
  <si>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</si>
  <si>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</si>
  <si>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</si>
  <si>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</si>
  <si>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</si>
  <si>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</si>
  <si>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</si>
  <si>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</si>
  <si>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</si>
  <si>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</si>
  <si>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</si>
  <si>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</si>
  <si>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</si>
  <si>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</si>
  <si>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</si>
  <si>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</si>
  <si>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</si>
  <si>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</si>
  <si>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</si>
  <si>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</si>
  <si>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</si>
  <si>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</si>
  <si>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</si>
  <si>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</si>
  <si>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</si>
  <si>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</si>
  <si>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</si>
  <si>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</si>
  <si>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</si>
  <si>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</si>
  <si>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</si>
  <si>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</si>
  <si>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</si>
  <si>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</si>
  <si>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</si>
  <si>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</si>
  <si>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</si>
  <si>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</si>
  <si>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</si>
  <si>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</si>
  <si>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</si>
  <si>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</si>
  <si>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</si>
  <si>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</si>
  <si>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</si>
  <si>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</si>
  <si>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</si>
  <si>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</si>
  <si>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</si>
  <si>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</si>
  <si>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</si>
  <si>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</si>
  <si>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</si>
  <si>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</si>
  <si>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</si>
  <si>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</si>
  <si>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</si>
  <si>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</si>
  <si>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</si>
  <si>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</si>
  <si>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</si>
  <si>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</si>
  <si>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</si>
  <si>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</si>
  <si>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</si>
  <si>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</si>
  <si>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</si>
  <si>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</si>
  <si>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</si>
  <si>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</si>
  <si>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</si>
  <si>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</si>
  <si>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</si>
  <si>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</si>
  <si>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</si>
  <si>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</si>
  <si>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</si>
  <si>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</si>
  <si>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</si>
  <si>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</si>
  <si>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</si>
  <si>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</si>
  <si>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</si>
  <si>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</si>
  <si>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</si>
  <si>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</si>
  <si>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</si>
  <si>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</si>
  <si>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</si>
  <si>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</si>
  <si>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</si>
  <si>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</si>
  <si>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</si>
  <si>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</si>
  <si>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</si>
  <si>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</si>
  <si>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</si>
  <si>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</si>
  <si>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</si>
  <si>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</si>
  <si>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</si>
  <si>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</si>
  <si>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</si>
  <si>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</si>
  <si>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</si>
  <si>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</si>
  <si>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</si>
  <si>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</si>
  <si>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</si>
  <si>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</si>
  <si>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</si>
  <si>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</si>
  <si>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</si>
  <si>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</si>
  <si>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</si>
  <si>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</si>
  <si>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</si>
  <si>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</si>
  <si>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</si>
  <si>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</si>
  <si>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</si>
  <si>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</si>
  <si>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</si>
  <si>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</si>
  <si>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</si>
  <si>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</si>
  <si>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</si>
  <si>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</si>
  <si>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</si>
  <si>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</si>
  <si>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</si>
  <si>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</si>
  <si>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</si>
  <si>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</si>
  <si>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</si>
  <si>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</si>
  <si>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</si>
  <si>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</si>
  <si>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</si>
  <si>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</si>
  <si>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</si>
  <si>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</si>
  <si>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</si>
  <si>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</si>
  <si>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</si>
  <si>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</si>
  <si>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</si>
  <si>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</si>
  <si>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</si>
  <si>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</si>
  <si>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</si>
  <si>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</si>
  <si>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</si>
  <si>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</si>
  <si>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</si>
  <si>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</si>
  <si>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</si>
  <si>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</si>
  <si>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</si>
  <si>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</si>
  <si>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</si>
  <si>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</si>
  <si>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</si>
  <si>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</si>
  <si>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</si>
  <si>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</si>
  <si>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</si>
  <si>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</si>
  <si>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</si>
  <si>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</si>
  <si>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</si>
  <si>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</si>
  <si>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</si>
  <si>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</si>
  <si>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</si>
  <si>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</si>
  <si>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</si>
  <si>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</si>
  <si>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</si>
  <si>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</si>
  <si>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</si>
  <si>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</si>
  <si>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</si>
  <si>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</si>
  <si>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</si>
  <si>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</si>
  <si>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</si>
  <si>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</si>
  <si>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</si>
  <si>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</si>
  <si>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</si>
  <si>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</si>
  <si>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</si>
  <si>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</si>
  <si>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</si>
  <si>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</si>
  <si>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</si>
  <si>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</si>
  <si>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</si>
  <si>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</si>
  <si>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</si>
  <si>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</si>
  <si>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</si>
  <si>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</si>
  <si>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</si>
  <si>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</si>
  <si>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</si>
  <si>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</si>
  <si>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</si>
  <si>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</si>
  <si>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</si>
  <si>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</si>
  <si>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</si>
  <si>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</si>
  <si>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</si>
  <si>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</si>
  <si>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</si>
  <si>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</si>
  <si>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</si>
  <si>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</si>
  <si>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</si>
  <si>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</si>
  <si>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</si>
  <si>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</si>
  <si>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</si>
  <si>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</si>
  <si>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</si>
  <si>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</si>
  <si>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</si>
  <si>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</si>
  <si>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</si>
  <si>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</si>
  <si>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</si>
  <si>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</si>
  <si>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</si>
  <si>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</si>
  <si>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</si>
  <si>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</si>
  <si>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</si>
  <si>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</si>
  <si>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</si>
  <si>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</si>
  <si>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</si>
  <si>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</si>
  <si>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</si>
  <si>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</si>
  <si>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</si>
  <si>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</si>
  <si>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</si>
  <si>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</si>
  <si>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</si>
  <si>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</si>
  <si>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</si>
  <si>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</si>
  <si>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</si>
  <si>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</si>
  <si>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</si>
  <si>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</si>
  <si>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</si>
  <si>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</si>
  <si>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</si>
  <si>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</si>
  <si>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</si>
  <si>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</si>
  <si>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</si>
  <si>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</si>
  <si>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</si>
  <si>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</si>
  <si>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</si>
  <si>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</si>
  <si>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</si>
  <si>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</si>
  <si>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</si>
  <si>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</si>
  <si>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</si>
  <si>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</si>
  <si>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</si>
  <si>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</si>
  <si>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</si>
  <si>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</si>
  <si>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</si>
  <si>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</si>
  <si>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</si>
  <si>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</si>
  <si>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</si>
  <si>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</si>
  <si>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</si>
  <si>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</si>
  <si>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</si>
  <si>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</si>
  <si>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</si>
  <si>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</si>
  <si>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</si>
  <si>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</si>
  <si>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</si>
  <si>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</si>
  <si>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</si>
  <si>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</si>
  <si>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</si>
  <si>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</si>
  <si>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</si>
  <si>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</si>
  <si>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</si>
  <si>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</si>
  <si>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</si>
  <si>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</si>
  <si>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</si>
  <si>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</si>
  <si>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</si>
  <si>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</si>
  <si>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</si>
  <si>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</si>
  <si>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</si>
  <si>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</si>
  <si>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</si>
  <si>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</si>
  <si>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</si>
  <si>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</si>
  <si>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</si>
  <si>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</si>
  <si>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</si>
  <si>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</si>
  <si>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</si>
  <si>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</si>
  <si>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</si>
  <si>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</si>
  <si>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</si>
  <si>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</si>
  <si>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</si>
  <si>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</si>
  <si>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</si>
  <si>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</si>
  <si>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</si>
  <si>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</si>
  <si>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</si>
  <si>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</si>
  <si>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</si>
  <si>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</si>
  <si>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</si>
  <si>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</si>
  <si>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</si>
  <si>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</si>
  <si>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</si>
  <si>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</si>
  <si>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</si>
  <si>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</si>
  <si>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</si>
  <si>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</si>
  <si>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</si>
  <si>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</si>
  <si>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</si>
  <si>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</si>
  <si>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</si>
  <si>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</si>
  <si>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</si>
  <si>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</si>
  <si>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</si>
  <si>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</si>
  <si>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</si>
  <si>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</si>
  <si>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</si>
  <si>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</si>
  <si>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</si>
  <si>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</si>
  <si>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</si>
  <si>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</si>
  <si>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</si>
  <si>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</si>
  <si>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</si>
  <si>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</si>
  <si>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</si>
  <si>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</si>
  <si>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</si>
  <si>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</si>
  <si>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</si>
  <si>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</si>
  <si>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</si>
  <si>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</si>
  <si>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</si>
  <si>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</si>
  <si>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</si>
  <si>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</si>
  <si>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</si>
  <si>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</si>
  <si>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</si>
  <si>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</si>
  <si>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</si>
  <si>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</si>
  <si>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</si>
  <si>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</si>
  <si>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</si>
  <si>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</si>
  <si>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</si>
  <si>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</si>
  <si>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</si>
  <si>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</si>
  <si>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</si>
  <si>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</si>
  <si>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</si>
  <si>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</si>
  <si>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</si>
  <si>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</si>
  <si>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</si>
  <si>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</si>
  <si>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</si>
  <si>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</si>
  <si>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</si>
  <si>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</si>
  <si>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</si>
  <si>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</si>
  <si>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</si>
  <si>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</si>
  <si>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</si>
  <si>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</si>
  <si>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</si>
  <si>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</si>
  <si>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</si>
  <si>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</si>
  <si>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</si>
  <si>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</si>
  <si>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</si>
  <si>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</si>
  <si>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</si>
  <si>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</si>
  <si>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</si>
  <si>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</si>
  <si>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</si>
  <si>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</si>
  <si>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</si>
  <si>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</si>
  <si>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</si>
  <si>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</si>
  <si>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</si>
  <si>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</si>
  <si>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</si>
  <si>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</si>
  <si>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</si>
  <si>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</si>
  <si>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</si>
  <si>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</si>
  <si>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</si>
  <si>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</si>
  <si>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</si>
  <si>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</si>
  <si>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</si>
  <si>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</si>
  <si>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</si>
  <si>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</si>
  <si>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</si>
  <si>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</si>
  <si>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</si>
  <si>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</si>
  <si>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</si>
  <si>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</si>
  <si>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</si>
  <si>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</si>
  <si>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</si>
  <si>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</si>
  <si>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</si>
  <si>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</si>
  <si>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</si>
  <si>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</si>
  <si>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</si>
  <si>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</si>
  <si>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</si>
  <si>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</si>
  <si>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</si>
  <si>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</si>
  <si>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</si>
  <si>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</si>
  <si>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</si>
  <si>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</si>
  <si>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</si>
  <si>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</si>
  <si>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</si>
  <si>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</si>
  <si>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</si>
  <si>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</si>
  <si>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</si>
  <si>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</si>
  <si>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</si>
  <si>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</si>
  <si>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</si>
  <si>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</si>
  <si>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</si>
  <si>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</si>
  <si>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</si>
  <si>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</si>
  <si>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</si>
  <si>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</si>
  <si>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</si>
  <si>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</si>
  <si>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</si>
  <si>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</si>
  <si>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</si>
  <si>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</si>
  <si>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</si>
  <si>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</si>
  <si>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</si>
  <si>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</si>
  <si>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</si>
  <si>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</si>
  <si>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</si>
  <si>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</si>
  <si>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</si>
  <si>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</si>
  <si>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</si>
  <si>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</si>
  <si>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</si>
  <si>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</si>
  <si>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</si>
  <si>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</si>
  <si>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</si>
  <si>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</si>
  <si>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</si>
  <si>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</si>
  <si>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</si>
  <si>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</si>
  <si>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</si>
  <si>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</si>
  <si>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</si>
  <si>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</si>
  <si>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</si>
  <si>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</si>
  <si>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</si>
  <si>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</si>
  <si>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</si>
  <si>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</si>
  <si>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</si>
  <si>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</si>
  <si>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</si>
  <si>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</si>
  <si>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</si>
  <si>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</si>
  <si>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</si>
  <si>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</si>
  <si>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</si>
  <si>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</si>
  <si>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</si>
  <si>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</si>
  <si>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</si>
  <si>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</si>
  <si>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</si>
  <si>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</si>
  <si>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</si>
  <si>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</si>
  <si>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</si>
  <si>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</si>
  <si>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</si>
  <si>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</si>
  <si>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</si>
  <si>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</si>
  <si>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</si>
  <si>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</si>
  <si>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</si>
  <si>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</si>
  <si>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</si>
  <si>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</si>
  <si>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</si>
  <si>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</si>
  <si>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</si>
  <si>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</si>
  <si>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</si>
  <si>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</si>
  <si>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</si>
  <si>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</si>
  <si>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</si>
  <si>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</si>
  <si>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</si>
  <si>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</si>
  <si>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</si>
  <si>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</si>
  <si>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</si>
  <si>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</si>
  <si>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</si>
  <si>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</si>
  <si>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</si>
  <si>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</si>
  <si>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</si>
  <si>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</si>
  <si>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</si>
  <si>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</si>
  <si>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</si>
  <si>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</si>
  <si>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</si>
  <si>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</si>
  <si>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</si>
  <si>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</si>
  <si>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</si>
  <si>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</si>
  <si>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</si>
  <si>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</si>
  <si>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</si>
  <si>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</si>
  <si>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</si>
  <si>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</si>
  <si>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</si>
  <si>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</si>
  <si>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</si>
  <si>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</si>
  <si>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</si>
  <si>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</si>
  <si>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</si>
  <si>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</si>
  <si>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</si>
  <si>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</si>
  <si>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</si>
  <si>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</si>
  <si>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</si>
  <si>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</si>
  <si>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</si>
  <si>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</si>
  <si>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</si>
  <si>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</si>
  <si>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</si>
  <si>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</si>
  <si>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</si>
  <si>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</si>
  <si>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</si>
  <si>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</si>
  <si>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</si>
  <si>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</si>
  <si>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</si>
  <si>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</si>
  <si>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</si>
  <si>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</si>
  <si>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</si>
  <si>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</si>
  <si>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</si>
  <si>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</si>
  <si>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</si>
  <si>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</si>
  <si>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</si>
  <si>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</si>
  <si>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</si>
  <si>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</si>
  <si>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</si>
  <si>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</si>
  <si>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</si>
  <si>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</si>
  <si>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</si>
  <si>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</si>
  <si>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</si>
  <si>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</si>
  <si>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</si>
  <si>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</si>
  <si>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</si>
  <si>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</si>
  <si>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</si>
  <si>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</si>
  <si>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</si>
  <si>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</si>
  <si>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</si>
  <si>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</si>
  <si>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</si>
  <si>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</si>
  <si>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</si>
  <si>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</si>
  <si>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</si>
  <si>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</si>
  <si>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</si>
  <si>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</si>
  <si>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</si>
  <si>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</si>
  <si>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</si>
  <si>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</si>
  <si>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</si>
  <si>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</si>
  <si>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</si>
  <si>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</si>
  <si>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</si>
  <si>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</si>
  <si>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</si>
  <si>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</si>
  <si>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</si>
  <si>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</si>
  <si>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</si>
  <si>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</si>
  <si>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</si>
  <si>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</si>
  <si>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</si>
  <si>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</si>
  <si>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</si>
  <si>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</si>
  <si>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</si>
  <si>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</si>
  <si>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</si>
  <si>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</si>
  <si>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</si>
  <si>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</si>
  <si>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</si>
  <si>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</si>
  <si>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</si>
  <si>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</si>
  <si>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</si>
  <si>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</si>
  <si>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</si>
  <si>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</si>
  <si>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</si>
  <si>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</si>
  <si>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</si>
  <si>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</si>
  <si>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</si>
  <si>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</si>
  <si>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</si>
  <si>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</si>
  <si>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</si>
  <si>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</si>
  <si>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</si>
  <si>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</si>
  <si>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</si>
  <si>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</si>
  <si>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</si>
  <si>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</si>
  <si>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</si>
  <si>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</si>
  <si>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</si>
  <si>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</si>
  <si>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</si>
  <si>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</si>
  <si>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</si>
  <si>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</si>
  <si>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</si>
  <si>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</si>
  <si>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</si>
  <si>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</si>
  <si>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</si>
  <si>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</si>
  <si>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</si>
  <si>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</si>
  <si>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</si>
  <si>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</si>
  <si>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</si>
  <si>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</si>
  <si>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</si>
  <si>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</si>
  <si>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</si>
  <si>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</si>
  <si>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</si>
  <si>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</si>
  <si>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</si>
  <si>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</si>
  <si>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</si>
  <si>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</si>
  <si>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</si>
  <si>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</si>
  <si>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</si>
  <si>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</si>
  <si>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</si>
  <si>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</si>
  <si>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</si>
  <si>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</si>
  <si>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</si>
  <si>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</si>
  <si>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</si>
  <si>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</si>
  <si>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</si>
  <si>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</si>
  <si>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</si>
  <si>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</si>
  <si>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</si>
  <si>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</si>
  <si>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</si>
  <si>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</si>
  <si>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</si>
  <si>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</si>
  <si>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</si>
  <si>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</si>
  <si>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</si>
  <si>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</si>
  <si>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</si>
  <si>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</si>
  <si>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</si>
  <si>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</si>
  <si>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</si>
  <si>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</si>
  <si>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</si>
  <si>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</si>
  <si>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</si>
  <si>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</si>
  <si>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</si>
  <si>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</si>
  <si>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</si>
  <si>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</si>
  <si>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</si>
  <si>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</si>
  <si>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</si>
  <si>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</si>
  <si>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</si>
  <si>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</si>
  <si>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</si>
  <si>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</si>
  <si>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</si>
  <si>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</si>
  <si>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</si>
  <si>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</si>
  <si>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</si>
  <si>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</si>
  <si>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</si>
  <si>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</si>
  <si>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</si>
  <si>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</si>
  <si>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</si>
  <si>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</si>
  <si>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</si>
  <si>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</si>
  <si>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</si>
  <si>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</si>
  <si>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</si>
  <si>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</si>
  <si>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</si>
  <si>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</si>
  <si>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</si>
  <si>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</si>
  <si>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</si>
  <si>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</si>
  <si>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</si>
  <si>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</si>
  <si>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</si>
  <si>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</si>
  <si>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</si>
  <si>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</si>
  <si>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</si>
  <si>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</si>
  <si>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</si>
  <si>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</si>
  <si>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</si>
  <si>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</si>
  <si>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</si>
  <si>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</si>
  <si>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</si>
  <si>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</si>
  <si>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</si>
  <si>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</si>
  <si>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</si>
  <si>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</si>
  <si>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</si>
  <si>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</si>
  <si>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</si>
  <si>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</si>
  <si>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</si>
  <si>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</si>
  <si>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</si>
  <si>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</si>
  <si>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</si>
  <si>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</si>
  <si>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</si>
  <si>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</si>
  <si>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</si>
  <si>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</si>
  <si>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</si>
  <si>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</si>
  <si>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</si>
  <si>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</si>
  <si>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</si>
  <si>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</si>
  <si>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</si>
  <si>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</si>
  <si>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</si>
  <si>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</si>
  <si>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</si>
  <si>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</si>
  <si>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</si>
  <si>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</si>
  <si>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</si>
  <si>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</si>
  <si>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</si>
  <si>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</si>
  <si>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</si>
  <si>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</si>
  <si>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</si>
  <si>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</si>
  <si>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</si>
  <si>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</si>
  <si>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</si>
  <si>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</si>
  <si>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</si>
  <si>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</si>
  <si>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</si>
  <si>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</si>
  <si>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</si>
  <si>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</si>
  <si>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</si>
  <si>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</si>
  <si>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</si>
  <si>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</si>
  <si>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</si>
  <si>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</si>
  <si>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</si>
  <si>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</si>
  <si>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</si>
  <si>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</si>
  <si>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</si>
  <si>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</si>
  <si>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</si>
  <si>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</si>
  <si>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</si>
  <si>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</si>
  <si>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</si>
  <si>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</si>
  <si>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</si>
  <si>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</si>
  <si>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</si>
  <si>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</si>
  <si>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</si>
  <si>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</si>
  <si>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</si>
  <si>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PCM-20251114-00001503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</si>
  <si>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</si>
  <si>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</si>
  <si>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</si>
  <si>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</si>
  <si>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</si>
  <si>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</si>
  <si>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</si>
  <si>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</si>
  <si>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</si>
  <si>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</si>
  <si>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</si>
  <si>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</si>
  <si>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</si>
  <si>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</si>
  <si>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</si>
  <si>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</si>
  <si>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</si>
  <si>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</si>
  <si>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</si>
  <si>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</si>
  <si>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</si>
  <si>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</si>
  <si>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</si>
  <si>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</si>
  <si>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</si>
  <si>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</si>
  <si>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</si>
  <si>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</si>
  <si>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</si>
  <si>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</si>
  <si>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</si>
  <si>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</si>
  <si>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</si>
  <si>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</si>
  <si>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</si>
  <si>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</si>
  <si>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</si>
  <si>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</si>
  <si>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</si>
  <si>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</si>
  <si>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</si>
  <si>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</si>
  <si>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</si>
  <si>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</si>
  <si>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</si>
  <si>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</si>
  <si>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</si>
  <si>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</si>
  <si>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</si>
  <si>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</si>
  <si>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</si>
  <si>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</si>
  <si>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</si>
  <si>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</si>
  <si>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</si>
  <si>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</si>
  <si>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</si>
  <si>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</si>
  <si>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</si>
  <si>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</si>
  <si>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</si>
  <si>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</si>
  <si>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</si>
  <si>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</si>
  <si>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</si>
  <si>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</si>
  <si>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</si>
  <si>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</si>
  <si>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</si>
  <si>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</si>
  <si>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</si>
  <si>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</si>
  <si>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</si>
  <si>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</si>
  <si>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</si>
  <si>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</si>
  <si>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</si>
  <si>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</si>
  <si>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</si>
  <si>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</si>
  <si>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</si>
  <si>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</si>
  <si>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</si>
  <si>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</si>
  <si>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</si>
  <si>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PCM-20251114-00001547</t>
  </si>
  <si>
    <t>Em team Try to reach site, Heavy rain in Hail area</t>
  </si>
  <si>
    <t xml:space="preserve"> PCM-20250215-00000830 </t>
  </si>
  <si>
    <t>LTE site still down and  site located in aramco area access issue need special permission</t>
  </si>
  <si>
    <t>PCM-20251114-00001260</t>
  </si>
  <si>
    <t>Heavy rain in area and team checKing after HJR0228</t>
  </si>
  <si>
    <t>PCM-20251114-00001289</t>
  </si>
  <si>
    <t>ETA 40 mins</t>
  </si>
  <si>
    <t>NO PCM</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</si>
  <si>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</si>
  <si>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</si>
  <si>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</si>
  <si>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</si>
  <si>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</si>
  <si>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</si>
  <si>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</si>
  <si>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</si>
  <si>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</si>
  <si>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PCM-20251114-00001606</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</si>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</sst>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2" totalsRowShown="0" headerRowDxfId="64" dataDxfId="63" headerRowBorderDxfId="61" tableBorderDxfId="62">
  <autoFilter ref="A1:L10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312.98239247684978</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5" ca="1" si="0">IFERROR(NOW()-F3,"")</f>
        <v>0.17478831018524943</v>
      </c>
      <c r="H3" s="111">
        <v>45975.740949074076</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12690</v>
      </c>
      <c r="E4" s="63" t="s">
        <v>39021</v>
      </c>
      <c r="F4" s="111">
        <v>45975.875173611108</v>
      </c>
      <c r="G4" s="112">
        <f t="shared" ca="1" si="0"/>
        <v>5.5644791667873506E-2</v>
      </c>
      <c r="H4" s="111">
        <v>45975.870150462964</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45975.930818402776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45975.930818402776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45975.930818402776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45975.930818402776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45975.930818402776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45975.930818402776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45975.930818402776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45975.930818402776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45975.930818402776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45975.930818402776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45975.930818402776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45975.930818402776</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45975.930818402776</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45975.930818402776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45975.930818402776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45975.930818402776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45975.930818402776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45975.930818402776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45975.930818402776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45975.930818402776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45975.930818402776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45975.930818402776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45975.930818402776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45975.930818402776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45975.930818402776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45975.930818402776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45975.930818402776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45975.930818402776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45975.930818402776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45975.930818402776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45975.930818402776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45975.930818402776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45975.930818402776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45975.930818402776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45975.930818402776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45975.930818402776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45975.930818402776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45975.930818402776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45975.930818402776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45975.930818402776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45975.930818402776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45975.930818402776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45975.930818402776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45975.930818402776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45975.930818402776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45975.930818402776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45975.930818402776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45975.930818402776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45975.930818402776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45975.930818402776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45975.930818402776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45975.930818402776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45975.930818402776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45975.930818402776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45975.930818402776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45975.930818402776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45975.930818402776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45975.930818402776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45975.930818402776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45975.930818402776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45975.930818402776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45975.930818402776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45975.930818402776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45975.930818402776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45975.930818402776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45975.930818402776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45975.930818402776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45975.930818402776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45975.930818402776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45975.930818402776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45975.930818402776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45975.930818402776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45975.930818402776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45975.930818402776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45975.930818402776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45975.930818402776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45975.930818402776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45975.930818402776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45975.930818402776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45975.930818402776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45975.930818402776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45975.930818402776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45975.930818402776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45975.930818402776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45975.930818402776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45975.930818402776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45975.930818402776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45975.930818402776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45975.930818402776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45975.930818402776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45975.930818402776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45975.930818402776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45975.930818402776</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387903FB-5C27-4C40-9D84-AB70E69A1D3D}"/>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150.93098043981445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1.3245336805557599</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45975.930818402776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45975.930818402776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45975.930818402776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45975.930818402776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45975.930818402776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45975.930818402776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45975.930818402776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45975.930818402776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45975.930818402776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45975.930818402776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45975.930818402776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45975.930818402776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45975.930818402776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45975.930818402776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45975.930818402776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45975.930818402776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45975.930818402776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45975.930818402776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45975.930818402776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45975.930818402776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45975.930818402776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45975.930818402776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45975.930818402776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45975.930818402776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45975.930818402776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45975.930818402776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45975.930818402776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45975.930818402776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45975.930818402776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45975.930818402776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45975.930818402776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45975.930818402776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45975.930818402776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45975.930818402776</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2"/>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23694</v>
      </c>
      <c r="E2" s="18" t="s">
        <v>39104</v>
      </c>
      <c r="F2" s="20">
        <v>45975.898831018516</v>
      </c>
      <c r="G2" s="21">
        <f t="shared" ref="G2:G57" ca="1" si="0">IFERROR(NOW()-F2,"-")</f>
        <v>3.1987384259991813E-2</v>
      </c>
      <c r="H2" s="22">
        <v>45975.893576388888</v>
      </c>
      <c r="I2" s="19" t="str">
        <f>IFERROR(VLOOKUP(D2,DB!A:F,6,0),"")</f>
        <v>SCECO</v>
      </c>
      <c r="J2" s="18" t="str">
        <f>IFERROR(VLOOKUP(D2,DB!A:G,7,0),"")</f>
        <v>Weak</v>
      </c>
      <c r="K2" s="45" t="s">
        <v>39112</v>
      </c>
      <c r="L2" s="23" t="str">
        <f>IFERROR(VLOOKUP(D2,DB!A:I,9,0),"")</f>
        <v>Latis</v>
      </c>
    </row>
    <row r="3" spans="1:13" ht="15" customHeight="1">
      <c r="A3" s="19"/>
      <c r="B3" s="61" t="str">
        <f>IFERROR(VLOOKUP(D3,DB!A:K,11,0),"")</f>
        <v/>
      </c>
      <c r="C3" s="18"/>
      <c r="D3" s="61"/>
      <c r="E3" s="18"/>
      <c r="F3" s="20"/>
      <c r="G3" s="21">
        <f t="shared" ca="1" si="0"/>
        <v>45975.930818402776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45975.930818402776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45975.930818402776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45975.930818402776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45975.930818402776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45975.930818402776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45975.930818402776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45975.930818402776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45975.930818402776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45975.930818402776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45975.930818402776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45975.930818402776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45975.930818402776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45975.930818402776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45975.930818402776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45975.930818402776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45975.930818402776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45975.930818402776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45975.930818402776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45975.930818402776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45975.930818402776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45975.930818402776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45975.930818402776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45975.930818402776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45975.930818402776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45975.930818402776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45975.930818402776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45975.930818402776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45975.930818402776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45975.930818402776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45975.930818402776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45975.930818402776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45975.930818402776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45975.930818402776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45975.930818402776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45975.930818402776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45975.930818402776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45975.930818402776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45975.930818402776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45975.930818402776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45975.930818402776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45975.930818402776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45975.930818402776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45975.930818402776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45975.930818402776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45975.930818402776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45975.930818402776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45975.930818402776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45975.930818402776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45975.930818402776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45975.930818402776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45975.930818402776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45975.930818402776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45975.930818402776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45975.930818402776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45975.930818402776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45975.930818402776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45975.930818402776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45975.930818402776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45975.930818402776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45975.930818402776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45975.930818402776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45975.930818402776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45975.930818402776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45975.930818402776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45975.930818402776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45975.930818402776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45975.930818402776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45975.930818402776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45975.930818402776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45975.930818402776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45975.930818402776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45975.930818402776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45975.930818402776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45975.930818402776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45975.930818402776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45975.930818402776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45975.930818402776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45975.930818402776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45975.930818402776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45975.930818402776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45975.930818402776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45975.930818402776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45975.930818402776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45975.930818402776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45975.930818402776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45975.930818402776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45975.930818402776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45975.930818402776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45975.930818402776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45975.930818402776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45975.930818402776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45975.930818402776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45975.930818402776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45975.930818402776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45975.930818402776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45975.930818402776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45975.930818402776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45975.930818402776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45975.930818402776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45975.930818402776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45975.930818402776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45975.930818402776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45975.930818402776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45975.930818402776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45975.930818402776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45975.930818402776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45975.930818402776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45975.930818402776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45975.930818402776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45975.930818402776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45975.930818402776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45975.930818402776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45975.930818402776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45975.930818402776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45975.930818402776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45975.930818402776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45975.930818402776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45975.930818402776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45975.930818402776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45975.930818402776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45975.930818402776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45975.930818402776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45975.930818402776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45975.930818402776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45975.930818402776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45975.930818402776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45975.930818402776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45975.930818402776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45975.930818402776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45975.930818402776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45975.930818402776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45975.930818402776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45975.930818402776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45975.930818402776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45975.930818402776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45975.930818402776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45975.930818402776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45975.930818402776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45975.930818402776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45975.930818402776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45975.930818402776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45975.930818402776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45975.930818402776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45975.930818402776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45975.930818402776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45975.930818402776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45975.930818402776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45975.930818402776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45975.930818402776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45975.930818402776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45975.930818402776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45975.930818402776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45975.930818402776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45975.930818402776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45975.930818402776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45975.930818402776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45975.930818402776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45975.930818402776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45975.930818402776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45975.930818402776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45975.930818402776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45975.930818402776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45975.930818402776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45975.930818402776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45975.930818402776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45975.930818402776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45975.930818402776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45975.930818402776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45975.930818402776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45975.930818402776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45975.930818402776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45975.930818402776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45975.930818402776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45975.930818402776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45975.930818402776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45975.930818402776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45975.930818402776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45975.930818402776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45975.930818402776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45975.930818402776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45975.930818402776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45975.930818402776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45975.930818402776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45975.930818402776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45975.930818402776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45975.930818402776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45975.930818402776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45975.930818402776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45975.930818402776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45975.930818402776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45975.930818402776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45975.930818402776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45975.930818402776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45975.930818402776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45975.930818402776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45975.930818402776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45975.930818402776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45975.930818402776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45975.930818402776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45975.930818402776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45975.930818402776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45975.930818402776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45975.930818402776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45975.930818402776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45975.930818402776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45975.930818402776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45975.930818402776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45975.930818402776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45975.930818402776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45975.930818402776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45975.930818402776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45975.930818402776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45975.930818402776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45975.930818402776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45975.930818402776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45975.930818402776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45975.930818402776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45975.930818402776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45975.930818402776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45975.930818402776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45975.930818402776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45975.930818402776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45975.930818402776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45975.930818402776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45975.930818402776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45975.930818402776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45975.930818402776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45975.930818402776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45975.930818402776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45975.930818402776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45975.930818402776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45975.930818402776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45975.930818402776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45975.930818402776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45975.930818402776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45975.930818402776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45975.930818402776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45975.930818402776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45975.930818402776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45975.930818402776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45975.930818402776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45975.930818402776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45975.930818402776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45975.930818402776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45975.930818402776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45975.930818402776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45975.930818402776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45975.930818402776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45975.930818402776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45975.930818402776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45975.930818402776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45975.930818402776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45975.930818402776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45975.930818402776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45975.930818402776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45975.930818402776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45975.930818402776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45975.930818402776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45975.930818402776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45975.930818402776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45975.930818402776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45975.930818402776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45975.930818402776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45975.930818402776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45975.930818402776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45975.930818402776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45975.930818402776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45975.930818402776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45975.930818402776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45975.930818402776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45975.930818402776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45975.930818402776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45975.930818402776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45975.930818402776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45975.930818402776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45975.930818402776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45975.930818402776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45975.930818402776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45975.930818402776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45975.930818402776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45975.930818402776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45975.930818402776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45975.930818402776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45975.930818402776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45975.930818402776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45975.930818402776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45975.930818402776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45975.930818402776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45975.930818402776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45975.930818402776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45975.930818402776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45975.930818402776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45975.930818402776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45975.930818402776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45975.930818402776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45975.930818402776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45975.930818402776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45975.930818402776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45975.930818402776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45975.930818402776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45975.930818402776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45975.930818402776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45975.930818402776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45975.930818402776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45975.930818402776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45975.930818402776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45975.930818402776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45975.930818402776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45975.930818402776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45975.930818402776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45975.930818402776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45975.930818402776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45975.930818402776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45975.930818402776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45975.930818402776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45975.930818402776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45975.930818402776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45975.930818402776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45975.930818402776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45975.930818402776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45975.930818402776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45975.930818402776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45975.930818402776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45975.930818402776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45975.930818402776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45975.930818402776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45975.930818402776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45975.930818402776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45975.930818402776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45975.930818402776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45975.930818402776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45975.930818402776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45975.930818402776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45975.930818402776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45975.930818402776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45975.930818402776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45975.930818402776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45975.930818402776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45975.930818402776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45975.930818402776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45975.930818402776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45975.930818402776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45975.930818402776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45975.930818402776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45975.930818402776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45975.930818402776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45975.930818402776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45975.930818402776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45975.930818402776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45975.930818402776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45975.930818402776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45975.930818402776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45975.930818402776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45975.930818402776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45975.930818402776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45975.930818402776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45975.930818402776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45975.930818402776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45975.930818402776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45975.930818402776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45975.930818402776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45975.930818402776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45975.930818402776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45975.930818402776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45975.930818402776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45975.930818402776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45975.930818402776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45975.930818402776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45975.930818402776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45975.930818402776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45975.930818402776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45975.930818402776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45975.930818402776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45975.930818402776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45975.930818402776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45975.930818402776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45975.930818402776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45975.930818402776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45975.930818402776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45975.930818402776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45975.930818402776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45975.930818402776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45975.930818402776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45975.930818402776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45975.930818402776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45975.930818402776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45975.930818402776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45975.930818402776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45975.930818402776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45975.930818402776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45975.930818402776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45975.930818402776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45975.930818402776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45975.930818402776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45975.930818402776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45975.930818402776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45975.930818402776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45975.930818402776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45975.930818402776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45975.930818402776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45975.930818402776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45975.930818402776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45975.930818402776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45975.930818402776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45975.930818402776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45975.930818402776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45975.930818402776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45975.930818402776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45975.930818402776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45975.930818402776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45975.930818402776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45975.930818402776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45975.930818402776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45975.930818402776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45975.930818402776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45975.930818402776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45975.930818402776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45975.930818402776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45975.930818402776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45975.930818402776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45975.930818402776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45975.930818402776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45975.930818402776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45975.930818402776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45975.930818402776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45975.930818402776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45975.930818402776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45975.930818402776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45975.930818402776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45975.930818402776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45975.930818402776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45975.930818402776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45975.930818402776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45975.930818402776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45975.930818402776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45975.930818402776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45975.930818402776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45975.930818402776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45975.930818402776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45975.930818402776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45975.930818402776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45975.930818402776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45975.930818402776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45975.930818402776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45975.930818402776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45975.930818402776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45975.930818402776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45975.930818402776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45975.930818402776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45975.930818402776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45975.930818402776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45975.930818402776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45975.930818402776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45975.930818402776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45975.930818402776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45975.930818402776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45975.930818402776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45975.930818402776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45975.930818402776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45975.930818402776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45975.930818402776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45975.930818402776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45975.930818402776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45975.930818402776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45975.930818402776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45975.930818402776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45975.930818402776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45975.930818402776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45975.930818402776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45975.930818402776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45975.930818402776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45975.930818402776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45975.930818402776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45975.930818402776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45975.930818402776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45975.930818402776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45975.930818402776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45975.930818402776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45975.930818402776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45975.930818402776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45975.930818402776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45975.930818402776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45975.930818402776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45975.930818402776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45975.930818402776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45975.930818402776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45975.930818402776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45975.930818402776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45975.930818402776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45975.930818402776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45975.930818402776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45975.930818402776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45975.930818402776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45975.930818402776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45975.930818402776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45975.930818402776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45975.930818402776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45975.930818402776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45975.930818402776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45975.930818402776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45975.930818402776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45975.930818402776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45975.930818402776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45975.930818402776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45975.930818402776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45975.930818402776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45975.930818402776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45975.930818402776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45975.930818402776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45975.930818402776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45975.930818402776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45975.930818402776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45975.930818402776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45975.930818402776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45975.930818402776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45975.930818402776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45975.930818402776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45975.930818402776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45975.930818402776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45975.930818402776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45975.930818402776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45975.930818402776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45975.930818402776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45975.930818402776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45975.930818402776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45975.930818402776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45975.930818402776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45975.930818402776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45975.930818402776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45975.930818402776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45975.930818402776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45975.930818402776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45975.930818402776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45975.930818402776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45975.930818402776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45975.930818402776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45975.930818402776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45975.930818402776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45975.930818402776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45975.930818402776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45975.930818402776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45975.930818402776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45975.930818402776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45975.930818402776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45975.930818402776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45975.930818402776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45975.930818402776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45975.930818402776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45975.930818402776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45975.930818402776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45975.930818402776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45975.930818402776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45975.930818402776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45975.930818402776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45975.930818402776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45975.930818402776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45975.930818402776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45975.930818402776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45975.930818402776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45975.930818402776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45975.930818402776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45975.930818402776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45975.930818402776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45975.930818402776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45975.930818402776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45975.930818402776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45975.930818402776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45975.930818402776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45975.930818402776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45975.930818402776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45975.930818402776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45975.930818402776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45975.930818402776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45975.930818402776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45975.930818402776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45975.930818402776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45975.930818402776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45975.930818402776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45975.930818402776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45975.930818402776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45975.930818402776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45975.930818402776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45975.930818402776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45975.930818402776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45975.930818402776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45975.930818402776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45975.930818402776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45975.930818402776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45975.930818402776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45975.930818402776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45975.930818402776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45975.930818402776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45975.930818402776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45975.930818402776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45975.930818402776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45975.930818402776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45975.930818402776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45975.930818402776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45975.930818402776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45975.930818402776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45975.930818402776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45975.930818402776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45975.930818402776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45975.930818402776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45975.930818402776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45975.930818402776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45975.930818402776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45975.930818402776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45975.930818402776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45975.930818402776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45975.930818402776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45975.930818402776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45975.930818402776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45975.930818402776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45975.930818402776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45975.930818518522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45975.930818518522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45975.930818518522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45975.930818518522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45975.930818518522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45975.930818518522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45975.930818518522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45975.930818518522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45975.930818518522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45975.930818518522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45975.930818518522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45975.930818518522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45975.930818518522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45975.930818518522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45975.930818518522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45975.930818518522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45975.930818518522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45975.930818518522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45975.930818518522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45975.930818518522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45975.930818518522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45975.930818518522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45975.930818518522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45975.930818518522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45975.930818518522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45975.930818518522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45975.930818518522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45975.930818518522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45975.930818518522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45975.930818518522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45975.930818518522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45975.930818518522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45975.930818518522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45975.930818518522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45975.930818518522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45975.930818518522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45975.930818518522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45975.930818518522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45975.930818518522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45975.930818518522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45975.930818518522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45975.930818518522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45975.930818518522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45975.930818518522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45975.930818518522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45975.930818518522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45975.930818518522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45975.930818518522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45975.930818518522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45975.930818518522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45975.930818518522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45975.930818518522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45975.930818518522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45975.930818518522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45975.930818518522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45975.930818518522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45975.930818518522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45975.930818518522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45975.930818518522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45975.930818518522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45975.930818518522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45975.930818518522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45975.930818518522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45975.930818518522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45975.930818518522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45975.930818518522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45975.930818518522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45975.930818518522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45975.930818518522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45975.930818518522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45975.930818518522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45975.930818518522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45975.930818518522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45975.930818518522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45975.930818518522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45975.930818518522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45975.930818518522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45975.930818518522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45975.930818518522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45975.930818518522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45975.930818518522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45975.930818518522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45975.930818518522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45975.930818518522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45975.930818518522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45975.930818518522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45975.930818518522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45975.930818518522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45975.930818518522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45975.930818518522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45975.930818518522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45975.930818518522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45975.930818518522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45975.930818518522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45975.930818518522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45975.930818518522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45975.930818518522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45975.930818518522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45975.930818518522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45975.930818518522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45975.930818518522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45975.930818518522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45975.930818518522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45975.930818518522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45975.930818518522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45975.930818518522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45975.930818518522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45975.930818518522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45975.930818518522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45975.930818518522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45975.930818518522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45975.930818518522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45975.930818518522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45975.930818518522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45975.930818518522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45975.930818518522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45975.930818518522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45975.930818518522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45975.930818518522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45975.930818518522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45975.930818518522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45975.930818518522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45975.930818518522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45975.930818518522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45975.930818518522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45975.930818518522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45975.930818518522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45975.930818518522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45975.930818518522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45975.930818518522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45975.930818518522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45975.930818518522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45975.930818518522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45975.930818518522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45975.930818518522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45975.930818518522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45975.930818518522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45975.930818518522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45975.930818518522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45975.930818518522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45975.930818518522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45975.930818518522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45975.930818518522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45975.930818518522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45975.930818518522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45975.930818518522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45975.930818518522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45975.930818518522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45975.930818518522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45975.930818518522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45975.930818518522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45975.930818518522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45975.930818518522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45975.930818518522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45975.930818518522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45975.930818518522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45975.930818518522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45975.930818518522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45975.930818518522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45975.930818518522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45975.930818518522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45975.930818518522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45975.930818518522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45975.930818518522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45975.930818518522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45975.930818518522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45975.930818518522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45975.930818518522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45975.930818518522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45975.930818518522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45975.930818518522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45975.930818518522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45975.930818518522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45975.930818518522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45975.930818518522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45975.930818518522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45975.930818518522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45975.930818518522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45975.930818518522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45975.930818518522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45975.930818518522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45975.930818518522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45975.930818518522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45975.930818518522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45975.930818518522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45975.930818518522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45975.930818518522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45975.930818518522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45975.930818518522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45975.930818518522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45975.930818518522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45975.930818518522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45975.930818518522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45975.930818518522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45975.930818518522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45975.930818518522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45975.930818518522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45975.930818518522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45975.930818518522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45975.930818518522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45975.930818518522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45975.930818518522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45975.930818518522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45975.930818518522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45975.930818518522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45975.930818518522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45975.930818518522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45975.930818518522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45975.930818518522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45975.930818518522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45975.930818518522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45975.930818518522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45975.930818518522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45975.930818518522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45975.930818518522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45975.930818518522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45975.930818518522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45975.930818518522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45975.930818518522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45975.930818518522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45975.930818518522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45975.930818518522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45975.930818518522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45975.930818518522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45975.930818518522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45975.930818518522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45975.930818518522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45975.930818518522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45975.930818518522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45975.930818518522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45975.930818518522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45975.930818518522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45975.930818518522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45975.930818518522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45975.930818518522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45975.930818518522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45975.930818518522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45975.930818518522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45975.930818518522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45975.930818518522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45975.930818518522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45975.930818518522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45975.930818518522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45975.930818518522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45975.930818518522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45975.930818518522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45975.930818518522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45975.930818518522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45975.930818518522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45975.930818518522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45975.930818518522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45975.930818518522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45975.930818518522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45975.930818518522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45975.930818518522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45975.930818518522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45975.930818518522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45975.930818518522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45975.930818518522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45975.930818518522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45975.930818518522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45975.930818518522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45975.930818518522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45975.930818518522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45975.930818518522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45975.930818518522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45975.930818518522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45975.930818518522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45975.930818518522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45975.930818518522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45975.930818518522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45975.930818518522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45975.930818518522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45975.930818518522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45975.930818518522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45975.930818518522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45975.930818518522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45975.930818518522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45975.930818518522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45975.930818518522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45975.930818518522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45975.930818518522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45975.930818518522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45975.930818518522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45975.930818518522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45975.930818518522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45975.930818518522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45975.930818518522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45975.930818518522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45975.930818518522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45975.930818518522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45975.930818518522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45975.930818518522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45975.930818518522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45975.930818518522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45975.930818518522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45975.930818518522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45975.930818518522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45975.930818518522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45975.930818518522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45975.930818518522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45975.930818518522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45975.930818518522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45975.930818518522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45975.930818518522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45975.930818518522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45975.930818518522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45975.930818518522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45975.930818518522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45975.930818518522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45975.930818518522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45975.930818518522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45975.930818518522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45975.930818518522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45975.930818518522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45975.930818518522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45975.930818518522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45975.930818518522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45975.930818518522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45975.930818518522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45975.930818518522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45975.930818518522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45975.930818518522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45975.930818518522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45975.930818518522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45975.930818518522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45975.930818518522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45975.930818518522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45975.930818518522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45975.930818518522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45975.930818518522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45975.930818518522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45975.930818518522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45975.930818518522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45975.930818518522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1017" ca="1" si="15">IFERROR(NOW()-F954,"-")</f>
        <v>45975.930818518522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45975.930818518522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45975.930818518522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45975.930818518522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45975.930818518522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45975.930818518522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45975.930818518522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45975.930818518522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45975.930818518522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45975.930818518522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45975.930818518522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45975.930818518522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45975.930818518522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45975.930818518522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45975.930818518522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45975.930818518522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45975.930818518522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45975.930818518522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45975.930818518522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45975.930818518522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45975.930818518522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45975.930818518522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45975.930818518522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45975.930818518522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45975.930818518522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45975.930818518522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45975.930818518522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45975.930818518522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45975.930818518522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45975.930818518522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45975.930818518522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45975.930818518522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45975.930818518522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45975.930818518522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45975.930818518522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45975.930818518522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45975.930818518522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45975.930818518522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45975.930818518522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45975.930818518522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45975.930818518522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45975.930818518522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45975.930818518522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45975.930818518522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45975.930818518522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45975.930818518522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45975.930818518522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45975.930818518522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45975.930818518522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45975.930818518522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45975.930818518522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45975.930818518522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45975.930818518522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45975.930818518522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45975.930818518522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45975.930818518522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45975.930818518522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45975.930818518522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45975.930818518522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45975.930818518522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45975.930818518522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45975.930818518522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45975.930818518522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45975.930818518522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ref="G1018:G1032" ca="1" si="16">IFERROR(NOW()-F1018,"-")</f>
        <v>45975.930818518522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45975.930818518522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45975.930818518522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45975.930818518522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45975.930818518522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45975.930818518522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45975.930818518522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45975.930818518522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45975.930818518522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45975.930818518522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45975.930818518522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45975.930818518522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45975.930818518522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45975.930818518522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45975.930818518522</v>
      </c>
      <c r="H1032" s="22"/>
      <c r="I1032" s="19" t="str">
        <f>IFERROR(VLOOKUP(D1032,DB!A:F,6,0),"")</f>
        <v/>
      </c>
      <c r="J1032" s="18" t="str">
        <f>IFERROR(VLOOKUP(D1032,DB!A:G,7,0),"")</f>
        <v/>
      </c>
      <c r="K1032" s="45"/>
      <c r="L1032" s="23" t="str">
        <f>IFERROR(VLOOKUP(D1032,DB!A:I,9,0),"")</f>
        <v/>
      </c>
    </row>
  </sheetData>
  <dataValidations count="2">
    <dataValidation allowBlank="1" showInputMessage="1" showErrorMessage="1" sqref="E1" xr:uid="{5914219A-CB83-432D-936A-CC0CB6F3982A}"/>
    <dataValidation type="list" allowBlank="1" showInputMessage="1" showErrorMessage="1" sqref="E2:E10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272.45010081017972</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36421</v>
      </c>
      <c r="E3" s="95" t="s">
        <v>39021</v>
      </c>
      <c r="F3" s="96">
        <v>45975.803229166668</v>
      </c>
      <c r="G3" s="97">
        <f ca="1">IFERROR(NOW()-F3,"")</f>
        <v>0.12758923610817874</v>
      </c>
      <c r="H3" s="96">
        <v>45975.787465277775</v>
      </c>
      <c r="I3" s="135" t="str">
        <f>IFERROR(VLOOKUP(D3,DB!A:F,6,0),"")</f>
        <v>Generator-SG</v>
      </c>
      <c r="J3" s="135" t="str">
        <f>IFERROR(VLOOKUP(D3,DB!A:G,7,0),"")</f>
        <v>No BB Shifted</v>
      </c>
      <c r="K3" s="98" t="s">
        <v>39116</v>
      </c>
      <c r="L3" s="92" t="str">
        <f>IFERROR(VLOOKUP(D3,DB!A:I,9,0),"")</f>
        <v>Latis</v>
      </c>
    </row>
    <row r="4" spans="1:16" ht="15" customHeight="1">
      <c r="A4" s="135" t="s">
        <v>39117</v>
      </c>
      <c r="B4" s="135" t="str">
        <f>IFERROR(VLOOKUP(D4,DB!A:K,11,0),"")</f>
        <v>R4</v>
      </c>
      <c r="C4" s="94">
        <v>2</v>
      </c>
      <c r="D4" s="92" t="s">
        <v>33953</v>
      </c>
      <c r="E4" s="95" t="s">
        <v>39021</v>
      </c>
      <c r="F4" s="96">
        <v>45975.824641203704</v>
      </c>
      <c r="G4" s="97">
        <f ca="1">IFERROR(NOW()-F4,"")</f>
        <v>0.10617719907168066</v>
      </c>
      <c r="H4" s="96">
        <v>45975.814699074072</v>
      </c>
      <c r="I4" s="135" t="str">
        <f>IFERROR(VLOOKUP(D4,DB!A:F,6,0),"")</f>
        <v>SCECO</v>
      </c>
      <c r="J4" s="135" t="str">
        <f>IFERROR(VLOOKUP(D4,DB!A:G,7,0),"")</f>
        <v>Vandalized</v>
      </c>
      <c r="K4" s="98" t="s">
        <v>39118</v>
      </c>
      <c r="L4" s="92" t="str">
        <f>IFERROR(VLOOKUP(D4,DB!A:I,9,0),"")</f>
        <v>Latis</v>
      </c>
    </row>
    <row r="5" spans="1:16" ht="15" customHeight="1">
      <c r="A5" s="135" t="s">
        <v>39119</v>
      </c>
      <c r="B5" s="135" t="str">
        <f>IFERROR(VLOOKUP(D5,DB!A:K,11,0),"")</f>
        <v>R4</v>
      </c>
      <c r="C5" s="94">
        <v>1</v>
      </c>
      <c r="D5" s="92" t="s">
        <v>38025</v>
      </c>
      <c r="E5" s="95" t="s">
        <v>39021</v>
      </c>
      <c r="F5" s="96"/>
      <c r="G5" s="97">
        <f ca="1">IFERROR(NOW()-F5,"")</f>
        <v>45975.930818402776</v>
      </c>
      <c r="H5" s="96">
        <v>45975.864583333336</v>
      </c>
      <c r="I5" s="135" t="str">
        <f>IFERROR(VLOOKUP(D5,DB!A:F,6,0),"")</f>
        <v>SCECO</v>
      </c>
      <c r="J5" s="135" t="str">
        <f>IFERROR(VLOOKUP(D5,DB!A:G,7,0),"")</f>
        <v>Good</v>
      </c>
      <c r="K5" s="98" t="s">
        <v>39120</v>
      </c>
      <c r="L5" s="92" t="str">
        <f>IFERROR(VLOOKUP(D5,DB!A:I,9,0),"")</f>
        <v>Latis</v>
      </c>
    </row>
    <row r="6" spans="1:16" ht="15" customHeight="1">
      <c r="A6" s="135" t="s">
        <v>39119</v>
      </c>
      <c r="B6" s="135" t="str">
        <f>IFERROR(VLOOKUP(D6,DB!A:K,11,0),"")</f>
        <v>R4</v>
      </c>
      <c r="C6" s="94">
        <v>1</v>
      </c>
      <c r="D6" s="92" t="s">
        <v>37664</v>
      </c>
      <c r="E6" s="95" t="s">
        <v>39021</v>
      </c>
      <c r="F6" s="96"/>
      <c r="G6" s="97">
        <f ca="1">IFERROR(NOW()-F6,"")</f>
        <v>45975.930818402776</v>
      </c>
      <c r="H6" s="96">
        <v>45975.859722222223</v>
      </c>
      <c r="I6" s="135" t="str">
        <f>IFERROR(VLOOKUP(D6,DB!A:F,6,0),"")</f>
        <v>SCECO</v>
      </c>
      <c r="J6" s="135" t="str">
        <f>IFERROR(VLOOKUP(D6,DB!A:G,7,0),"")</f>
        <v>Dead</v>
      </c>
      <c r="K6" s="98" t="s">
        <v>39120</v>
      </c>
      <c r="L6" s="92" t="str">
        <f>IFERROR(VLOOKUP(D6,DB!A:I,9,0),"")</f>
        <v>Latis</v>
      </c>
    </row>
    <row r="7" spans="1:16" ht="15" customHeight="1">
      <c r="A7" s="135" t="s">
        <v>39119</v>
      </c>
      <c r="B7" s="135" t="str">
        <f>IFERROR(VLOOKUP(D7,DB!A:K,11,0),"")</f>
        <v>R4</v>
      </c>
      <c r="C7" s="94">
        <v>1</v>
      </c>
      <c r="D7" s="92" t="s">
        <v>30502</v>
      </c>
      <c r="E7" s="95" t="s">
        <v>39021</v>
      </c>
      <c r="F7" s="96"/>
      <c r="G7" s="97">
        <f ca="1">IFERROR(NOW()-F7,"")</f>
        <v>45975.930818402776</v>
      </c>
      <c r="H7" s="96">
        <v>45975.853472222225</v>
      </c>
      <c r="I7" s="135" t="str">
        <f>IFERROR(VLOOKUP(D7,DB!A:F,6,0),"")</f>
        <v>SCECO</v>
      </c>
      <c r="J7" s="135" t="str">
        <f>IFERROR(VLOOKUP(D7,DB!A:G,7,0),"")</f>
        <v>Dead+In progress</v>
      </c>
      <c r="K7" s="98" t="s">
        <v>39120</v>
      </c>
      <c r="L7" s="92" t="str">
        <f>IFERROR(VLOOKUP(D7,DB!A:I,9,0),"")</f>
        <v>Latis</v>
      </c>
    </row>
    <row r="8" spans="1:16" ht="15" customHeight="1">
      <c r="A8" s="135" t="s">
        <v>39119</v>
      </c>
      <c r="B8" s="135" t="str">
        <f>IFERROR(VLOOKUP(D8,DB!A:K,11,0),"")</f>
        <v>R4</v>
      </c>
      <c r="C8" s="94">
        <v>1</v>
      </c>
      <c r="D8" s="92" t="s">
        <v>30640</v>
      </c>
      <c r="E8" s="95" t="s">
        <v>39021</v>
      </c>
      <c r="F8" s="96"/>
      <c r="G8" s="97">
        <f ca="1">IFERROR(NOW()-F8,"")</f>
        <v>45975.930818402776</v>
      </c>
      <c r="H8" s="96">
        <v>45975.830555555556</v>
      </c>
      <c r="I8" s="135" t="str">
        <f>IFERROR(VLOOKUP(D8,DB!A:F,6,0),"")</f>
        <v>SCECO</v>
      </c>
      <c r="J8" s="135" t="str">
        <f>IFERROR(VLOOKUP(D8,DB!A:G,7,0),"")</f>
        <v>Weak</v>
      </c>
      <c r="K8" s="98" t="s">
        <v>39120</v>
      </c>
      <c r="L8" s="92" t="str">
        <f>IFERROR(VLOOKUP(D8,DB!A:I,9,0),"")</f>
        <v>Latis</v>
      </c>
    </row>
    <row r="9" spans="1:16" ht="15" customHeight="1">
      <c r="A9" s="135"/>
      <c r="B9" s="135" t="str">
        <f>IFERROR(VLOOKUP(D9,DB!A:K,11,0),"")</f>
        <v/>
      </c>
      <c r="C9" s="94"/>
      <c r="D9" s="92"/>
      <c r="E9" s="95"/>
      <c r="F9" s="96"/>
      <c r="G9" s="97">
        <f ca="1">IFERROR(NOW()-F9,"")</f>
        <v>45975.930818402776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45975.930818402776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45975.930818402776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45975.930818402776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45975.930818402776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45975.930818402776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45975.930818402776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45975.930818402776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45975.930818402776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45975.930818402776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45975.930818402776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45975.930818402776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45975.930818402776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45975.930818402776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45975.930818402776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45975.930818402776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45975.930818402776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45975.930818402776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45975.930818402776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45975.930818402776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45975.930818402776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45975.930818402776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45975.930818402776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45975.930818402776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45975.930818402776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45975.930818402776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45975.930818402776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45975.930818402776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45975.930818402776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45975.930818402776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45975.930818402776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45975.930818402776</v>
      </c>
      <c r="H40" s="96"/>
      <c r="I40" s="135" t="str">
        <f>IFERROR(VLOOKUP(D40,DB!A:F,6,0),"")</f>
        <v/>
      </c>
      <c r="J40" s="135"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84.098758217587601</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39104</v>
      </c>
      <c r="F3" s="38">
        <v>45926.188877314817</v>
      </c>
      <c r="G3" s="116">
        <f t="shared" ref="G3" ca="1" si="0">IFERROR(NOW()-F3,"")</f>
        <v>49.741941087959276</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39104</v>
      </c>
      <c r="F4" s="125">
        <v>45948.661111111112</v>
      </c>
      <c r="G4" s="126">
        <f t="shared" ref="G4" ca="1" si="1">IFERROR(NOW()-F4,"")</f>
        <v>27.269707291663508</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4"/>
      <c r="G6" s="126">
        <f t="shared" ref="G6:G55" ca="1" si="2">IFERROR(NOW()-F6,"")</f>
        <v>45975.930818402776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45975.930818402776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45975.930818402776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45975.930818402776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45975.930818402776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45975.930818402776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45975.930818402776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45975.930818402776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45975.930818402776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45975.930818402776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45975.930818402776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45975.930818402776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45975.930818402776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45975.930818402776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45975.930818402776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45975.930818402776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45975.930818402776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45975.930818402776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45975.930818402776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45975.930818402776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45975.930818402776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45975.930818402776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45975.930818402776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45975.930818402776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45975.930818402776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45975.930818402776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45975.930818402776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45975.930818402776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45975.930818402776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45975.930818402776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45975.930818402776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45975.930818402776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45975.930818402776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45975.930818402776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45975.930818402776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45975.930818402776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45975.930818402776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45975.930818402776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45975.930818402776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45975.930818402776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45975.930818402776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45975.930818402776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45975.930818402776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45975.930818402776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45975.930818402776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45975.930818402776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45975.930818402776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45975.930818402776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45975.930818402776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45975.930818402776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45975.930818402776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45975.930818402776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45975.930818402776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45975.930818402776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45975.930818402776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45975.930818402776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45975.930818402776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45975.930818402776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45975.930818402776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45975.930818402776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45975.930818402776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45975.930818402776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45975.930818402776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45975.930818402776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45975.930818402776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45975.930818402776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45975.930818402776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45975.930818402776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45975.930818402776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45975.930818402776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45975.930818402776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45975.930818402776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45975.930818402776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45975.930818402776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45975.930818402776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45975.930818402776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45975.930818402776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45975.930818402776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45975.930818402776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45975.930818402776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45975.930818402776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45975.930818402776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45975.930818402776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45975.930818402776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45975.930818402776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45975.930818402776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45975.930818402776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45975.930818402776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45975.930818402776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45975.930818402776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45975.930818402776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45975.930818402776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45975.930818402776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45975.930818402776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45975.930818402776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45975.930818402776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45975.930818402776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45975.930818402776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45975.930818402776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45975.930818402776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45975.930818402776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45975.930818402776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45975.930818402776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45975.930818402776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45975.930818402776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45975.930818402776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45975.930818402776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45975.930818402776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45975.930818402776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45975.930818402776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45975.930818402776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45975.930818402776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45975.930818402776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45975.930818402776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45975.930818402776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45975.930818402776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45975.930818402776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45975.930818402776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45975.930818402776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45975.930818402776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45975.930818402776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45975.930818402776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45975.930818402776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45975.930818402776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45975.930818402776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45975.930818402776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45975.930818402776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45975.930818402776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45975.930818402776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45975.930818402776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45975.930818402776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45975.930818402776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45975.930818402776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45975.930818402776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45975.930818402776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45975.930818402776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45975.930818402776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45975.930818402776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45975.930818402776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45975.930818402776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45975.930818402776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45975.930818402776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45975.930818402776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45975.930818402776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45975.930818402776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45975.930818402776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45975.930818402776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45975.930818402776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45975.930818402776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45975.930818402776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45975.930818402776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45975.930818402776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45975.930818402776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45975.930818402776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45975.930818402776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45975.930818402776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45975.930818402776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45975.930818402776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45975.930818402776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45975.930818402776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45975.930818402776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45975.930818402776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45975.930818402776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45975.930818402776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45975.930818402776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45975.930818402776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45975.930818402776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45975.930818402776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45975.930818402776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45975.930818402776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45975.930818402776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45975.930818402776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45975.930818402776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45975.930818402776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45975.930818402776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45975.930818402776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45975.930818402776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45975.930818402776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45975.930818402776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45975.930818402776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45975.930818402776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45975.930818402776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45975.930818402776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45975.930818402776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45975.930818402776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45975.930818402776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45975.930818402776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45975.930818402776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45975.930818402776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45975.930818402776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45975.930818402776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45975.930818402776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45975.930818402776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45975.930818402776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45975.930818402776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45975.930818402776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45975.930818402776</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39129</v>
      </c>
      <c r="B2" s="141" t="str">
        <f>IFERROR(VLOOKUP(D2,DB!A:K,11,0),"")</f>
        <v>R6</v>
      </c>
      <c r="C2" s="142">
        <v>1</v>
      </c>
      <c r="D2" s="141" t="s">
        <v>31562</v>
      </c>
      <c r="E2" s="124" t="s">
        <v>39021</v>
      </c>
      <c r="F2" s="143">
        <v>45975.925219907411</v>
      </c>
      <c r="G2" s="105">
        <f t="shared" ref="G2:G27" ca="1" si="0">IFERROR(NOW()-F2,"-")</f>
        <v>5.5984953651204705E-3</v>
      </c>
      <c r="H2" s="143">
        <v>45975.919363425928</v>
      </c>
      <c r="I2" s="141" t="str">
        <f>IFERROR(VLOOKUP(D2,DB!A:F,6,0),"")</f>
        <v>SCECO</v>
      </c>
      <c r="J2" s="141" t="str">
        <f>IFERROR(VLOOKUP(D2,DB!A:G,7,0),"")</f>
        <v>Dead+No BB Design</v>
      </c>
      <c r="K2" s="144" t="s">
        <v>39130</v>
      </c>
      <c r="L2" s="145" t="str">
        <f>IFERROR(VLOOKUP(D2,DB!A:I,9,0),"")</f>
        <v>Latis</v>
      </c>
    </row>
    <row r="3" spans="1:16382" ht="31.5" customHeight="1">
      <c r="A3" s="140"/>
      <c r="B3" s="141" t="str">
        <f>IFERROR(VLOOKUP(D3,DB!A:K,11,0),"")</f>
        <v/>
      </c>
      <c r="C3" s="142"/>
      <c r="D3" s="141"/>
      <c r="E3" s="124"/>
      <c r="F3" s="143"/>
      <c r="G3" s="105">
        <f t="shared" ca="1" si="0"/>
        <v>45975.930818402776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45975.930818402776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45975.930818402776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45975.930818402776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45975.930818402776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45975.930818402776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45975.930818402776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45975.930818402776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45975.930818402776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45975.930818402776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45975.930818402776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45975.930818402776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45975.930818402776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45975.930818402776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45975.930818402776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45975.930818402776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45975.930818402776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45975.930818402776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45975.930818402776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45975.930818402776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45975.930818402776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45975.930818402776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45975.930818402776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45975.930818402776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45975.930818402776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45975.930818402776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45975.930818402776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45975.930818402776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45975.930818402776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45975.930818402776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45975.930818402776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45975.930818402776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45975.930818402776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45975.930818402776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45975.930818402776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45975.930818402776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45975.930818402776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45975.930818402776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45975.930818402776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45975.930818402776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45975.930818402776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45975.930818402776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45975.930818402776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45975.930818402776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45975.930818402776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45975.930818402776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45975.930818402776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45975.930818402776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45975.930818402776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45975.930818402776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45975.930818402776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45975.930818402776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45975.930818402776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45975.930818402776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45975.930818402776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45975.930818402776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45975.930818402776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45975.930818402776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45975.930818402776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45975.930818402776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45975.930818402776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45975.930818402776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45975.930818402776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45975.930818402776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45975.930818402776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45975.930818402776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45975.930818402776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45975.930818402776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45975.930818402776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45975.930818402776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45975.930818402776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45975.930818402776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45975.930818402776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45975.930818402776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45975.930818402776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45975.930818402776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45975.930818402776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45975.930818402776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45975.930818402776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45975.930818402776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45975.930818402776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45975.930818402776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45975.930818402776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45975.930818402776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45975.930818402776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45975.930818402776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45975.930818402776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45975.930818402776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45975.930818402776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45975.930818402776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45975.930818402776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45975.930818402776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45975.930818402776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45975.930818402776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45975.930818402776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45975.930818402776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45975.930818402776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45975.930818402776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45975.930818402776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45975.930818402776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45975.930818402776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45975.930818402776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45975.930818402776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45975.930818402776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45975.930818402776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45975.930818402776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45975.930818402776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45975.930818402776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45975.930818402776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45975.930818402776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45975.930818402776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45975.930818402776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45975.930818402776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45975.930818402776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45975.930818402776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45975.930818402776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45975.930818402776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45975.930818402776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45975.930818402776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45975.930818402776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45975.930818402776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45975.930818402776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45975.930818402776</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2025-11-14T19:20:36Z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