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73" documentId="120_S{2AC9BD13-BADA-5192-A53E-5A8FF88502F6}" xr6:coauthVersionLast="47" xr6:coauthVersionMax="47" xr10:uidLastSave="{BA0B1C2B-686D-4CAC-B821-B0B33B1A99A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<sst xmlns="http://schemas.openxmlformats.org/spreadsheetml/2006/main" count="180293" uniqueCount="39135">
  <si>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</si>
  <si>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</si>
  <si>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</si>
  <si>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</si>
  <si>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</si>
  <si>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</si>
  <si>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</si>
  <si>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</si>
  <si>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</si>
  <si>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</si>
  <si>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</si>
  <si>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</si>
  <si>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</si>
  <si>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</si>
  <si>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</si>
  <si>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</si>
  <si>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</si>
  <si>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</si>
  <si>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</si>
  <si>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</si>
  <si>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</si>
  <si>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</si>
  <si>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</si>
  <si>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</si>
  <si>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</si>
  <si>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</si>
  <si>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</si>
  <si>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</si>
  <si>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</si>
  <si>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</si>
  <si>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</si>
  <si>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</si>
  <si>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</si>
  <si>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</si>
  <si>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</si>
  <si>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</si>
  <si>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</si>
  <si>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</si>
  <si>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</si>
  <si>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</si>
  <si>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</si>
  <si>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</si>
  <si>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</si>
  <si>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</si>
  <si>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</si>
  <si>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</si>
  <si>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</si>
  <si>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</si>
  <si>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</si>
  <si>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</si>
  <si>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</si>
  <si>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</si>
  <si>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</si>
  <si>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</si>
  <si>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</si>
  <si>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</si>
  <si>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</si>
  <si>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</si>
  <si>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</si>
  <si>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</si>
  <si>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</si>
  <si>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</si>
  <si>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</si>
  <si>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</si>
  <si>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</si>
  <si>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</si>
  <si>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</si>
  <si>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</si>
  <si>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</si>
  <si>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</si>
  <si>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</si>
  <si>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</si>
  <si>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</si>
  <si>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</si>
  <si>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</si>
  <si>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</si>
  <si>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</si>
  <si>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</si>
  <si>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</si>
  <si>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</si>
  <si>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</si>
  <si>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</si>
  <si>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</si>
  <si>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</si>
  <si>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</si>
  <si>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</si>
  <si>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</si>
  <si>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</si>
  <si>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</si>
  <si>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</si>
  <si>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</si>
  <si>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</si>
  <si>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</si>
  <si>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</si>
  <si>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</si>
  <si>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</si>
  <si>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</si>
  <si>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</si>
  <si>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</si>
  <si>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</si>
  <si>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</si>
  <si>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</si>
  <si>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</si>
  <si>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</si>
  <si>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</si>
  <si>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</si>
  <si>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</si>
  <si>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</si>
  <si>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</si>
  <si>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</si>
  <si>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</si>
  <si>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</si>
  <si>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</si>
  <si>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</si>
  <si>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</si>
  <si>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</si>
  <si>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</si>
  <si>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</si>
  <si>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</si>
  <si>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</si>
  <si>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</si>
  <si>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</si>
  <si>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</si>
  <si>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</si>
  <si>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</si>
  <si>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</si>
  <si>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</si>
  <si>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</si>
  <si>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</si>
  <si>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</si>
  <si>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</si>
  <si>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</si>
  <si>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</si>
  <si>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</si>
  <si>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</si>
  <si>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</si>
  <si>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</si>
  <si>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</si>
  <si>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</si>
  <si>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</si>
  <si>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</si>
  <si>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</si>
  <si>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</si>
  <si>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</si>
  <si>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</si>
  <si>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</si>
  <si>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</si>
  <si>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</si>
  <si>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</si>
  <si>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</si>
  <si>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</si>
  <si>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</si>
  <si>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</si>
  <si>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</si>
  <si>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</si>
  <si>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</si>
  <si>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</si>
  <si>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</si>
  <si>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</si>
  <si>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</si>
  <si>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</si>
  <si>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</si>
  <si>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</si>
  <si>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</si>
  <si>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</si>
  <si>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</si>
  <si>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</si>
  <si>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</si>
  <si>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</si>
  <si>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</si>
  <si>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</si>
  <si>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</si>
  <si>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</si>
  <si>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</si>
  <si>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</si>
  <si>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</si>
  <si>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</si>
  <si>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</si>
  <si>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</si>
  <si>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</si>
  <si>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</si>
  <si>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</si>
  <si>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</si>
  <si>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</si>
  <si>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</si>
  <si>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</si>
  <si>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</si>
  <si>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</si>
  <si>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</si>
  <si>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</si>
  <si>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</si>
  <si>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</si>
  <si>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</si>
  <si>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</si>
  <si>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</si>
  <si>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</si>
  <si>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</si>
  <si>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</si>
  <si>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</si>
  <si>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</si>
  <si>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</si>
  <si>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</si>
  <si>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</si>
  <si>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</si>
  <si>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</si>
  <si>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</si>
  <si>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</si>
  <si>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</si>
  <si>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</si>
  <si>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</si>
  <si>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</si>
  <si>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</si>
  <si>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</si>
  <si>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</si>
  <si>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</si>
  <si>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</si>
  <si>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</si>
  <si>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</si>
  <si>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</si>
  <si>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</si>
  <si>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</si>
  <si>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</si>
  <si>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</si>
  <si>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</si>
  <si>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</si>
  <si>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</si>
  <si>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</si>
  <si>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</si>
  <si>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</si>
  <si>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</si>
  <si>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</si>
  <si>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</si>
  <si>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</si>
  <si>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</si>
  <si>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</si>
  <si>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</si>
  <si>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</si>
  <si>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</si>
  <si>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</si>
  <si>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</si>
  <si>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</si>
  <si>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</si>
  <si>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</si>
  <si>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</si>
  <si>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</si>
  <si>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</si>
  <si>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</si>
  <si>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</si>
  <si>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</si>
  <si>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</si>
  <si>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</si>
  <si>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</si>
  <si>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</si>
  <si>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</si>
  <si>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</si>
  <si>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</si>
  <si>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</si>
  <si>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</si>
  <si>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</si>
  <si>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</si>
  <si>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</si>
  <si>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</si>
  <si>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</si>
  <si>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</si>
  <si>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</si>
  <si>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</si>
  <si>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</si>
  <si>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</si>
  <si>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</si>
  <si>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</si>
  <si>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</si>
  <si>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</si>
  <si>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</si>
  <si>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</si>
  <si>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</si>
  <si>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</si>
  <si>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</si>
  <si>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</si>
  <si>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</si>
  <si>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</si>
  <si>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</si>
  <si>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</si>
  <si>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</si>
  <si>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</si>
  <si>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</si>
  <si>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</si>
  <si>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</si>
  <si>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</si>
  <si>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</si>
  <si>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</si>
  <si>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</si>
  <si>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</si>
  <si>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</si>
  <si>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</si>
  <si>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</si>
  <si>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</si>
  <si>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</si>
  <si>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</si>
  <si>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</si>
  <si>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</si>
  <si>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</si>
  <si>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</si>
  <si>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</si>
  <si>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</si>
  <si>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</si>
  <si>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</si>
  <si>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</si>
  <si>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</si>
  <si>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</si>
  <si>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</si>
  <si>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</si>
  <si>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</si>
  <si>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</si>
  <si>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</si>
  <si>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</si>
  <si>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</si>
  <si>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</si>
  <si>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</si>
  <si>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</si>
  <si>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</si>
  <si>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</si>
  <si>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</si>
  <si>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</si>
  <si>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</si>
  <si>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</si>
  <si>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</si>
  <si>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</si>
  <si>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</si>
  <si>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</si>
  <si>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</si>
  <si>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</si>
  <si>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</si>
  <si>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</si>
  <si>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</si>
  <si>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</si>
  <si>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</si>
  <si>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</si>
  <si>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</si>
  <si>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</si>
  <si>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</si>
  <si>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</si>
  <si>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</si>
  <si>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</si>
  <si>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</si>
  <si>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</si>
  <si>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</si>
  <si>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</si>
  <si>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</si>
  <si>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</si>
  <si>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</si>
  <si>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</si>
  <si>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</si>
  <si>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</si>
  <si>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</si>
  <si>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</si>
  <si>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</si>
  <si>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</si>
  <si>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</si>
  <si>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</si>
  <si>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</si>
  <si>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</si>
  <si>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</si>
  <si>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</si>
  <si>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</si>
  <si>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</si>
  <si>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</si>
  <si>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</si>
  <si>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</si>
  <si>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</si>
  <si>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</si>
  <si>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</si>
  <si>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</si>
  <si>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</si>
  <si>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</si>
  <si>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</si>
  <si>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</si>
  <si>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</si>
  <si>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</si>
  <si>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</si>
  <si>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</si>
  <si>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</si>
  <si>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</si>
  <si>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</si>
  <si>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</si>
  <si>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</si>
  <si>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</si>
  <si>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</si>
  <si>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</si>
  <si>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</si>
  <si>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</si>
  <si>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</si>
  <si>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</si>
  <si>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</si>
  <si>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</si>
  <si>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</si>
  <si>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</si>
  <si>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</si>
  <si>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</si>
  <si>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</si>
  <si>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</si>
  <si>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</si>
  <si>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</si>
  <si>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</si>
  <si>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</si>
  <si>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</si>
  <si>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</si>
  <si>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</si>
  <si>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</si>
  <si>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</si>
  <si>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</si>
  <si>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</si>
  <si>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</si>
  <si>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</si>
  <si>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</si>
  <si>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</si>
  <si>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</si>
  <si>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</si>
  <si>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</si>
  <si>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</si>
  <si>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</si>
  <si>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</si>
  <si>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</si>
  <si>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</si>
  <si>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</si>
  <si>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</si>
  <si>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</si>
  <si>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</si>
  <si>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</si>
  <si>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</si>
  <si>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</si>
  <si>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</si>
  <si>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</si>
  <si>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</si>
  <si>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</si>
  <si>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</si>
  <si>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</si>
  <si>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</si>
  <si>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</si>
  <si>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</si>
  <si>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</si>
  <si>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</si>
  <si>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</si>
  <si>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</si>
  <si>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</si>
  <si>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</si>
  <si>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</si>
  <si>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</si>
  <si>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</si>
  <si>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</si>
  <si>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</si>
  <si>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</si>
  <si>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</si>
  <si>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</si>
  <si>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</si>
  <si>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</si>
  <si>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</si>
  <si>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</si>
  <si>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</si>
  <si>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</si>
  <si>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</si>
  <si>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</si>
  <si>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</si>
  <si>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</si>
  <si>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</si>
  <si>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</si>
  <si>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</si>
  <si>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</si>
  <si>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</si>
  <si>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</si>
  <si>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</si>
  <si>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</si>
  <si>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</si>
  <si>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</si>
  <si>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</si>
  <si>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</si>
  <si>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</si>
  <si>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</si>
  <si>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</si>
  <si>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</si>
  <si>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</si>
  <si>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</si>
  <si>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</si>
  <si>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</si>
  <si>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</si>
  <si>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</si>
  <si>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</si>
  <si>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</si>
  <si>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</si>
  <si>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</si>
  <si>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</si>
  <si>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</si>
  <si>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</si>
  <si>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</si>
  <si>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</si>
  <si>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</si>
  <si>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</si>
  <si>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</si>
  <si>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</si>
  <si>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</si>
  <si>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</si>
  <si>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</si>
  <si>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</si>
  <si>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</si>
  <si>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</si>
  <si>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</si>
  <si>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</si>
  <si>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</si>
  <si>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</si>
  <si>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</si>
  <si>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</si>
  <si>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</si>
  <si>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</si>
  <si>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</si>
  <si>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</si>
  <si>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</si>
  <si>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</si>
  <si>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</si>
  <si>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</si>
  <si>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</si>
  <si>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</si>
  <si>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</si>
  <si>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</si>
  <si>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</si>
  <si>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</si>
  <si>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</si>
  <si>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</si>
  <si>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</si>
  <si>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</si>
  <si>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</si>
  <si>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</si>
  <si>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</si>
  <si>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</si>
  <si>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</si>
  <si>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</si>
  <si>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</si>
  <si>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</si>
  <si>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</si>
  <si>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</si>
  <si>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</si>
  <si>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</si>
  <si>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</si>
  <si>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</si>
  <si>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</si>
  <si>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</si>
  <si>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</si>
  <si>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</si>
  <si>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</si>
  <si>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</si>
  <si>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</si>
  <si>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</si>
  <si>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</si>
  <si>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</si>
  <si>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</si>
  <si>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</si>
  <si>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</si>
  <si>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</si>
  <si>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</si>
  <si>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</si>
  <si>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</si>
  <si>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</si>
  <si>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</si>
  <si>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</si>
  <si>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</si>
  <si>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</si>
  <si>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</si>
  <si>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</si>
  <si>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</si>
  <si>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</si>
  <si>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</si>
  <si>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</si>
  <si>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</si>
  <si>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</si>
  <si>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</si>
  <si>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</si>
  <si>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</si>
  <si>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</si>
  <si>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</si>
  <si>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</si>
  <si>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</si>
  <si>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</si>
  <si>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</si>
  <si>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</si>
  <si>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</si>
  <si>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</si>
  <si>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</si>
  <si>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</si>
  <si>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</si>
  <si>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</si>
  <si>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</si>
  <si>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</si>
  <si>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</si>
  <si>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</si>
  <si>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</si>
  <si>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</si>
  <si>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</si>
  <si>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</si>
  <si>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</si>
  <si>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</si>
  <si>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</si>
  <si>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</si>
  <si>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</si>
  <si>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</si>
  <si>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</si>
  <si>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</si>
  <si>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</si>
  <si>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</si>
  <si>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</si>
  <si>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</si>
  <si>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</si>
  <si>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</si>
  <si>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</si>
  <si>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</si>
  <si>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</si>
  <si>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</si>
  <si>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</si>
  <si>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</si>
  <si>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</si>
  <si>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</si>
  <si>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</si>
  <si>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</si>
  <si>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</si>
  <si>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</si>
  <si>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</si>
  <si>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</si>
  <si>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</si>
  <si>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</si>
  <si>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</si>
  <si>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</si>
  <si>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</si>
  <si>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</si>
  <si>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</si>
  <si>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</si>
  <si>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</si>
  <si>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</si>
  <si>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</si>
  <si>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</si>
  <si>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</si>
  <si>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</si>
  <si>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</si>
  <si>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</si>
  <si>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</si>
  <si>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</si>
  <si>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</si>
  <si>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</si>
  <si>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</si>
  <si>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</si>
  <si>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</si>
  <si>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</si>
  <si>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</si>
  <si>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</si>
  <si>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</si>
  <si>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</si>
  <si>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</si>
  <si>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</si>
  <si>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</si>
  <si>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</si>
  <si>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</si>
  <si>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</si>
  <si>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</si>
  <si>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</si>
  <si>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</si>
  <si>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</si>
  <si>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</si>
  <si>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</si>
  <si>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</si>
  <si>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</si>
  <si>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</si>
  <si>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</si>
  <si>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</si>
  <si>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</si>
  <si>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</si>
  <si>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</si>
  <si>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</si>
  <si>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</si>
  <si>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</si>
  <si>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</si>
  <si>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</si>
  <si>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</si>
  <si>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</si>
  <si>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</si>
  <si>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</si>
  <si>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</si>
  <si>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</si>
  <si>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</si>
  <si>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</si>
  <si>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</si>
  <si>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</si>
  <si>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</si>
  <si>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</si>
  <si>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</si>
  <si>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</si>
  <si>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</si>
  <si>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</si>
  <si>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</si>
  <si>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</si>
  <si>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</si>
  <si>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</si>
  <si>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</si>
  <si>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</si>
  <si>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</si>
  <si>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</si>
  <si>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</si>
  <si>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</si>
  <si>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</si>
  <si>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</si>
  <si>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</si>
  <si>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</si>
  <si>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</si>
  <si>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</si>
  <si>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</si>
  <si>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</si>
  <si>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</si>
  <si>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</si>
  <si>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</si>
  <si>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</si>
  <si>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</si>
  <si>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</si>
  <si>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</si>
  <si>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</si>
  <si>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</si>
  <si>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</si>
  <si>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</si>
  <si>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</si>
  <si>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</si>
  <si>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</si>
  <si>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</si>
  <si>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</si>
  <si>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</si>
  <si>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</si>
  <si>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</si>
  <si>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</si>
  <si>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</si>
  <si>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</si>
  <si>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</si>
  <si>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</si>
  <si>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</si>
  <si>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</si>
  <si>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</si>
  <si>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</si>
  <si>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</si>
  <si>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</si>
  <si>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</si>
  <si>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</si>
  <si>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</si>
  <si>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</si>
  <si>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</si>
  <si>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</si>
  <si>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</si>
  <si>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</si>
  <si>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</si>
  <si>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</si>
  <si>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</si>
  <si>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</si>
  <si>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</si>
  <si>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</si>
  <si>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</si>
  <si>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</si>
  <si>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</si>
  <si>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</si>
  <si>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</si>
  <si>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</si>
  <si>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</si>
  <si>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</si>
  <si>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</si>
  <si>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</si>
  <si>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</si>
  <si>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</si>
  <si>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</si>
  <si>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</si>
  <si>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</si>
  <si>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</si>
  <si>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</si>
  <si>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</si>
  <si>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</si>
  <si>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</si>
  <si>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</si>
  <si>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</si>
  <si>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</si>
  <si>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</si>
  <si>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</si>
  <si>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</si>
  <si>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</si>
  <si>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</si>
  <si>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</si>
  <si>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</si>
  <si>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</si>
  <si>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</si>
  <si>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</si>
  <si>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</si>
  <si>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</si>
  <si>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</si>
  <si>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</si>
  <si>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</si>
  <si>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</si>
  <si>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</si>
  <si>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</si>
  <si>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</si>
  <si>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</si>
  <si>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</si>
  <si>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</si>
  <si>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</si>
  <si>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</si>
  <si>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</si>
  <si>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</si>
  <si>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</si>
  <si>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</si>
  <si>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</si>
  <si>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</si>
  <si>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</si>
  <si>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</si>
  <si>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</si>
  <si>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</si>
  <si>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</si>
  <si>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</si>
  <si>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</si>
  <si>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</si>
  <si>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</si>
  <si>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</si>
  <si>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</si>
  <si>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</si>
  <si>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</si>
  <si>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</si>
  <si>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</si>
  <si>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</si>
  <si>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</si>
  <si>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</si>
  <si>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</si>
  <si>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</si>
  <si>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</si>
  <si>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</si>
  <si>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</si>
  <si>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</si>
  <si>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</si>
  <si>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</si>
  <si>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</si>
  <si>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</si>
  <si>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</si>
  <si>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</si>
  <si>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</si>
  <si>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</si>
  <si>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</si>
  <si>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</si>
  <si>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</si>
  <si>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</si>
  <si>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</si>
  <si>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</si>
  <si>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</si>
  <si>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</si>
  <si>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</si>
  <si>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</si>
  <si>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</si>
  <si>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</si>
  <si>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</si>
  <si>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</si>
  <si>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</si>
  <si>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</si>
  <si>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</si>
  <si>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</si>
  <si>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</si>
  <si>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</si>
  <si>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</si>
  <si>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</si>
  <si>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</si>
  <si>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</si>
  <si>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</si>
  <si>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</si>
  <si>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</si>
  <si>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</si>
  <si>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</si>
  <si>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</si>
  <si>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</si>
  <si>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</si>
  <si>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</si>
  <si>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</si>
  <si>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</si>
  <si>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</si>
  <si>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</si>
  <si>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</si>
  <si>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</si>
  <si>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</si>
  <si>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</si>
  <si>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</si>
  <si>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</si>
  <si>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</si>
  <si>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</si>
  <si>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</si>
  <si>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</si>
  <si>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</si>
  <si>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</si>
  <si>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</si>
  <si>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</si>
  <si>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</si>
  <si>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</si>
  <si>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</si>
  <si>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</si>
  <si>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</si>
  <si>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</si>
  <si>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</si>
  <si>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</si>
  <si>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</si>
  <si>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</si>
  <si>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</si>
  <si>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</si>
  <si>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</si>
  <si>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</si>
  <si>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</si>
  <si>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</si>
  <si>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</si>
  <si>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</si>
  <si>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</si>
  <si>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</si>
  <si>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</si>
  <si>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</si>
  <si>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</si>
  <si>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</si>
  <si>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</si>
  <si>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</si>
  <si>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</si>
  <si>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</si>
  <si>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</si>
  <si>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</si>
  <si>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</si>
  <si>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</si>
  <si>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</si>
  <si>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</si>
  <si>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</si>
  <si>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</si>
  <si>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</si>
  <si>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</si>
  <si>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</si>
  <si>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</si>
  <si>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</si>
  <si>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</si>
  <si>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</si>
  <si>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</si>
  <si>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</si>
  <si>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</si>
  <si>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</si>
  <si>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</si>
  <si>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</si>
  <si>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</si>
  <si>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</si>
  <si>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</si>
  <si>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</si>
  <si>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</si>
  <si>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</si>
  <si>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</si>
  <si>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</si>
  <si>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</si>
  <si>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</si>
  <si>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</si>
  <si>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</si>
  <si>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</si>
  <si>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</si>
  <si>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</si>
  <si>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</si>
  <si>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</si>
  <si>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</si>
  <si>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</si>
  <si>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</si>
  <si>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</si>
  <si>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</si>
  <si>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</si>
  <si>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</si>
  <si>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</si>
  <si>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</si>
  <si>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</si>
  <si>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</si>
  <si>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</si>
  <si>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</si>
  <si>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</si>
  <si>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</si>
  <si>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</si>
  <si>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</si>
  <si>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</si>
  <si>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</si>
  <si>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</si>
  <si>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</si>
  <si>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</si>
  <si>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</si>
  <si>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</si>
  <si>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</si>
  <si>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</si>
  <si>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</si>
  <si>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</si>
  <si>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</si>
  <si>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</si>
  <si>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</si>
  <si>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</si>
  <si>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</si>
  <si>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</si>
  <si>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</si>
  <si>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</si>
  <si>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</si>
  <si>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</si>
  <si>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</si>
  <si>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</si>
  <si>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</si>
  <si>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</si>
  <si>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</si>
  <si>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</si>
  <si>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</si>
  <si>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</si>
  <si>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</si>
  <si>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</si>
  <si>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</si>
  <si>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</si>
  <si>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</si>
  <si>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</si>
  <si>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</si>
  <si>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</si>
  <si>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</si>
  <si>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</si>
  <si>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</si>
  <si>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</si>
  <si>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</si>
  <si>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</si>
  <si>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</si>
  <si>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</si>
  <si>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</si>
  <si>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</si>
  <si>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</si>
  <si>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</si>
  <si>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</si>
  <si>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</si>
  <si>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</si>
  <si>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</si>
  <si>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</si>
  <si>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</si>
  <si>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</si>
  <si>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</si>
  <si>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</si>
  <si>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</si>
  <si>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</si>
  <si>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</si>
  <si>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</si>
  <si>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</si>
  <si>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</si>
  <si>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</si>
  <si>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</si>
  <si>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</si>
  <si>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</si>
  <si>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</si>
  <si>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</si>
  <si>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</si>
  <si>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</si>
  <si>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</si>
  <si>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</si>
  <si>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</si>
  <si>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</si>
  <si>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</si>
  <si>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</si>
  <si>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</si>
  <si>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</si>
  <si>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</si>
  <si>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</si>
  <si>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</si>
  <si>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</si>
  <si>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</si>
  <si>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</si>
  <si>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</si>
  <si>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</si>
  <si>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</si>
  <si>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</si>
  <si>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</si>
  <si>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</si>
  <si>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</si>
  <si>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</si>
  <si>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</si>
  <si>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</si>
  <si>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</si>
  <si>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</si>
  <si>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</si>
  <si>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</si>
  <si>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</si>
  <si>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</si>
  <si>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</si>
  <si>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</si>
  <si>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</si>
  <si>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</si>
  <si>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</si>
  <si>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</si>
  <si>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</si>
  <si>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</si>
  <si>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</si>
  <si>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</si>
  <si>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</si>
  <si>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</si>
  <si>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</si>
  <si>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</si>
  <si>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</si>
  <si>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</si>
  <si>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</si>
  <si>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</si>
  <si>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</si>
  <si>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</si>
  <si>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</si>
  <si>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</si>
  <si>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</si>
  <si>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</si>
  <si>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</si>
  <si>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</si>
  <si>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</si>
  <si>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</si>
  <si>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</si>
  <si>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</si>
  <si>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</si>
  <si>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</si>
  <si>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</si>
  <si>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</si>
  <si>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</si>
  <si>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</si>
  <si>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</si>
  <si>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</si>
  <si>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</si>
  <si>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</si>
  <si>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</si>
  <si>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</si>
  <si>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</si>
  <si>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</si>
  <si>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</si>
  <si>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</si>
  <si>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</si>
  <si>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</si>
  <si>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</si>
  <si>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</si>
  <si>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</si>
  <si>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</si>
  <si>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</si>
  <si>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</si>
  <si>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</si>
  <si>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</si>
  <si>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</si>
  <si>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</si>
  <si>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</si>
  <si>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</si>
  <si>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</si>
  <si>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</si>
  <si>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</si>
  <si>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</si>
  <si>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</si>
  <si>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</si>
  <si>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</si>
  <si>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</si>
  <si>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</si>
  <si>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</si>
  <si>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</si>
  <si>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</si>
  <si>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</si>
  <si>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</si>
  <si>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</si>
  <si>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</si>
  <si>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</si>
  <si>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</si>
  <si>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</si>
  <si>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</si>
  <si>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</si>
  <si>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</si>
  <si>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</si>
  <si>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</si>
  <si>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</si>
  <si>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</si>
  <si>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</si>
  <si>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</si>
  <si>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</si>
  <si>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</si>
  <si>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</si>
  <si>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</si>
  <si>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</si>
  <si>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</si>
  <si>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</si>
  <si>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</si>
  <si>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</si>
  <si>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</si>
  <si>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</si>
  <si>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</si>
  <si>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</si>
  <si>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</si>
  <si>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</si>
  <si>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</si>
  <si>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</si>
  <si>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</si>
  <si>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</si>
  <si>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</si>
  <si>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</si>
  <si>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</si>
  <si>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</si>
  <si>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</si>
  <si>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</si>
  <si>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</si>
  <si>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</si>
  <si>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</si>
  <si>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</si>
  <si>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</si>
  <si>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</si>
  <si>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</si>
  <si>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</si>
  <si>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</si>
  <si>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</si>
  <si>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</si>
  <si>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</si>
  <si>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</si>
  <si>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</si>
  <si>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</si>
  <si>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</si>
  <si>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</si>
  <si>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</si>
  <si>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</si>
  <si>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</si>
  <si>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</si>
  <si>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</si>
  <si>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</si>
  <si>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</si>
  <si>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</si>
  <si>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</si>
  <si>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</si>
  <si>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</si>
  <si>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</si>
  <si>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</si>
  <si>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</si>
  <si>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</si>
  <si>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</si>
  <si>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</si>
  <si>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</si>
  <si>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</si>
  <si>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</si>
  <si>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</si>
  <si>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</si>
  <si>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</si>
  <si>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</si>
  <si>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</si>
  <si>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</si>
  <si>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</si>
  <si>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</si>
  <si>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</si>
  <si>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</si>
  <si>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</si>
  <si>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</si>
  <si>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</si>
  <si>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</si>
  <si>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</si>
  <si>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</si>
  <si>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</si>
  <si>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</si>
  <si>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</si>
  <si>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</si>
  <si>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</si>
  <si>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</si>
  <si>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</si>
  <si>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</si>
  <si>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</si>
  <si>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</si>
  <si>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</si>
  <si>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</si>
  <si>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</si>
  <si>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</si>
  <si>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</si>
  <si>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</si>
  <si>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</si>
  <si>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</si>
  <si>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</si>
  <si>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</si>
  <si>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</si>
  <si>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</si>
  <si>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</si>
  <si>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</si>
  <si>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</si>
  <si>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</si>
  <si>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</si>
  <si>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</si>
  <si>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</si>
  <si>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</si>
  <si>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</si>
  <si>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</si>
  <si>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</si>
  <si>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</si>
  <si>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</si>
  <si>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</si>
  <si>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</si>
  <si>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</si>
  <si>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</si>
  <si>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</si>
  <si>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</si>
  <si>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</si>
  <si>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</si>
  <si>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</si>
  <si>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</si>
  <si>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</si>
  <si>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</si>
  <si>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</si>
  <si>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</si>
  <si>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</si>
  <si>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</si>
  <si>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</si>
  <si>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</si>
  <si>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</si>
  <si>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</si>
  <si>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</si>
  <si>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</si>
  <si>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</si>
  <si>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</si>
  <si>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</si>
  <si>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</si>
  <si>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</si>
  <si>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</si>
  <si>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</si>
  <si>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</si>
  <si>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</si>
  <si>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</si>
  <si>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</si>
  <si>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</si>
  <si>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</si>
  <si>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</si>
  <si>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</si>
  <si>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</si>
  <si>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</si>
  <si>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</si>
  <si>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</si>
  <si>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</si>
  <si>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</si>
  <si>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</si>
  <si>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</si>
  <si>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</si>
  <si>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</si>
  <si>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</si>
  <si>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</si>
  <si>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</si>
  <si>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</si>
  <si>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</si>
  <si>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</si>
  <si>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</si>
  <si>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</si>
  <si>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</si>
  <si>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</si>
  <si>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</si>
  <si>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</si>
  <si>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</si>
  <si>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</si>
  <si>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</si>
  <si>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</si>
  <si>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</si>
  <si>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</si>
  <si>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</si>
  <si>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</si>
  <si>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</si>
  <si>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</si>
  <si>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</si>
  <si>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</si>
  <si>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</si>
  <si>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</si>
  <si>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</si>
  <si>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</si>
  <si>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</si>
  <si>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</si>
  <si>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</si>
  <si>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</si>
  <si>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</si>
  <si>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</si>
  <si>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</si>
  <si>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</si>
  <si>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</si>
  <si>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</si>
  <si>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</si>
  <si>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</si>
  <si>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</si>
  <si>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</si>
  <si>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</si>
  <si>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</si>
  <si>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</si>
  <si>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</si>
  <si>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</si>
  <si>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</si>
  <si>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</si>
  <si>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</si>
  <si>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</si>
  <si>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</si>
  <si>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</si>
  <si>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</si>
  <si>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</si>
  <si>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</si>
  <si>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</si>
  <si>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</si>
  <si>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</si>
  <si>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</si>
  <si>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</si>
  <si>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</si>
  <si>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</si>
  <si>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</si>
  <si>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</si>
  <si>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</si>
  <si>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</si>
  <si>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</si>
  <si>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</si>
  <si>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</si>
  <si>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</si>
  <si>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</si>
  <si>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</si>
  <si>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</si>
  <si>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</si>
  <si>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</si>
  <si>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</si>
  <si>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</si>
  <si>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</si>
  <si>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</si>
  <si>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</si>
  <si>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</si>
  <si>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</si>
  <si>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</si>
  <si>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</si>
  <si>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</si>
  <si>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</si>
  <si>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</si>
  <si>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</si>
  <si>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</si>
  <si>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</si>
  <si>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</si>
  <si>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</si>
  <si>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</si>
  <si>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</si>
  <si>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</si>
  <si>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</si>
  <si>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</si>
  <si>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</si>
  <si>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</si>
  <si>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</si>
  <si>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</si>
  <si>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</si>
  <si>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</si>
  <si>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</si>
  <si>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</si>
  <si>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</si>
  <si>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</si>
  <si>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</si>
  <si>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</si>
  <si>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</si>
  <si>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</si>
  <si>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</si>
  <si>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</si>
  <si>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</si>
  <si>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</si>
  <si>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</si>
  <si>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</si>
  <si>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</si>
  <si>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</si>
  <si>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</si>
  <si>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</si>
  <si>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</si>
  <si>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</si>
  <si>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</si>
  <si>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</si>
  <si>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</si>
  <si>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</si>
  <si>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</si>
  <si>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</si>
  <si>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</si>
  <si>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</si>
  <si>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</si>
  <si>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</si>
  <si>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</si>
  <si>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</si>
  <si>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</si>
  <si>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</si>
  <si>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</si>
  <si>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</si>
  <si>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</si>
  <si>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</si>
  <si>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</si>
  <si>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</si>
  <si>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</si>
  <si>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</si>
  <si>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</si>
  <si>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</si>
  <si>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</si>
  <si>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</si>
  <si>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</si>
  <si>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</si>
  <si>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</si>
  <si>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</si>
  <si>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</si>
  <si>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</si>
  <si>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</si>
  <si>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</si>
  <si>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</si>
  <si>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</si>
  <si>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</si>
  <si>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</si>
  <si>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</si>
  <si>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</si>
  <si>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</si>
  <si>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</si>
  <si>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</si>
  <si>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</si>
  <si>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</si>
  <si>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</si>
  <si>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</si>
  <si>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</si>
  <si>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</si>
  <si>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</si>
  <si>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</si>
  <si>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</si>
  <si>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</si>
  <si>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</si>
  <si>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</si>
  <si>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</si>
  <si>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</si>
  <si>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</si>
  <si>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</si>
  <si>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</si>
  <si>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</si>
  <si>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</si>
  <si>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</si>
  <si>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</si>
  <si>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</si>
  <si>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</si>
  <si>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</si>
  <si>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</si>
  <si>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</si>
  <si>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</si>
  <si>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</si>
  <si>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</si>
  <si>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</si>
  <si>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</si>
  <si>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</si>
  <si>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</si>
  <si>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</si>
  <si>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</si>
  <si>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</si>
  <si>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</si>
  <si>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</si>
  <si>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</si>
  <si>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</si>
  <si>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</si>
  <si>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</si>
  <si>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</si>
  <si>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</si>
  <si>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</si>
  <si>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</si>
  <si>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</si>
  <si>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</si>
  <si>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</si>
  <si>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</si>
  <si>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</si>
  <si>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</si>
  <si>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</si>
  <si>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</si>
  <si>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</si>
  <si>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</si>
  <si>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</si>
  <si>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</si>
  <si>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</si>
  <si>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</si>
  <si>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</si>
  <si>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</si>
  <si>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</si>
  <si>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</si>
  <si>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</si>
  <si>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</si>
  <si>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</si>
  <si>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</si>
  <si>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</si>
  <si>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</si>
  <si>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</si>
  <si>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</si>
  <si>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</si>
  <si>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</si>
  <si>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</si>
  <si>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</si>
  <si>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</si>
  <si>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</si>
  <si>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</si>
  <si>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</si>
  <si>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</si>
  <si>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</si>
  <si>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</si>
  <si>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</si>
  <si>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</si>
  <si>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</si>
  <si>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</si>
  <si>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</si>
  <si>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</si>
  <si>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</si>
  <si>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</si>
  <si>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</si>
  <si>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</si>
  <si>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</si>
  <si>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</si>
  <si>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</si>
  <si>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</si>
  <si>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</si>
  <si>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</si>
  <si>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</si>
  <si>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</si>
  <si>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</si>
  <si>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</si>
  <si>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</si>
  <si>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</si>
  <si>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</si>
  <si>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</si>
  <si>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</si>
  <si>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</si>
  <si>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</si>
  <si>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</si>
  <si>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</si>
  <si>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</si>
  <si>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</si>
  <si>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</si>
  <si>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</si>
  <si>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</si>
  <si>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</si>
  <si>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</si>
  <si>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</si>
  <si>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</si>
  <si>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</si>
  <si>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</si>
  <si>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</si>
  <si>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</si>
  <si>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</si>
  <si>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</si>
  <si>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</si>
  <si>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</si>
  <si>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</si>
  <si>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</si>
  <si>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</si>
  <si>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</si>
  <si>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</si>
  <si>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</si>
  <si>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</si>
  <si>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</si>
  <si>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</si>
  <si>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</si>
  <si>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</si>
  <si>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</si>
  <si>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</si>
  <si>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</si>
  <si>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</si>
  <si>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</si>
  <si>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</si>
  <si>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</si>
  <si>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</si>
  <si>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</si>
  <si>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</si>
  <si>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</si>
  <si>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</si>
  <si>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</si>
  <si>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</si>
  <si>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</si>
  <si>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</si>
  <si>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</si>
  <si>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</si>
  <si>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</si>
  <si>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</si>
  <si>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</si>
  <si>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</si>
  <si>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</si>
  <si>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</si>
  <si>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</si>
  <si>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</si>
  <si>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</si>
  <si>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</si>
  <si>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</si>
  <si>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</si>
  <si>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</si>
  <si>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</si>
  <si>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</si>
  <si>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</si>
  <si>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</si>
  <si>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</si>
  <si>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</si>
  <si>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</si>
  <si>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</si>
  <si>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</si>
  <si>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</si>
  <si>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</si>
  <si>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</si>
  <si>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</si>
  <si>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</si>
  <si>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</si>
  <si>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</si>
  <si>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</si>
  <si>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</si>
  <si>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</si>
  <si>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</si>
  <si>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</si>
  <si>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</si>
  <si>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</si>
  <si>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</si>
  <si>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</si>
  <si>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</si>
  <si>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</si>
  <si>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</si>
  <si>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</si>
  <si>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</si>
  <si>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</si>
  <si>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</si>
  <si>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</si>
  <si>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</si>
  <si>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</si>
  <si>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</si>
  <si>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</si>
  <si>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</si>
  <si>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</si>
  <si>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</si>
  <si>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</si>
  <si>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</si>
  <si>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</si>
  <si>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</si>
  <si>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</si>
  <si>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</si>
  <si>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</si>
  <si>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</si>
  <si>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</si>
  <si>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</si>
  <si>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</si>
  <si>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</si>
  <si>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</si>
  <si>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</si>
  <si>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</si>
  <si>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</si>
  <si>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</si>
  <si>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</si>
  <si>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</si>
  <si>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</si>
  <si>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</si>
  <si>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</si>
  <si>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</si>
  <si>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</si>
  <si>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</si>
  <si>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</si>
  <si>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</si>
  <si>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</si>
  <si>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</si>
  <si>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</si>
  <si>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</si>
  <si>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</si>
  <si>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</si>
  <si>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</si>
  <si>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</si>
  <si>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</si>
  <si>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</si>
  <si>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</si>
  <si>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</si>
  <si>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</si>
  <si>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</si>
  <si>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</si>
  <si>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</si>
  <si>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</si>
  <si>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</si>
  <si>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</si>
  <si>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</si>
  <si>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</si>
  <si>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</si>
  <si>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</si>
  <si>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</si>
  <si>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</si>
  <si>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</si>
  <si>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</si>
  <si>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</si>
  <si>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</si>
  <si>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</si>
  <si>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</si>
  <si>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</si>
  <si>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</si>
  <si>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</si>
  <si>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</si>
  <si>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</si>
  <si>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</si>
  <si>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</si>
  <si>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</si>
  <si>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</si>
  <si>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</si>
  <si>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</si>
  <si>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</si>
  <si>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</si>
  <si>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</si>
  <si>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</si>
  <si>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</si>
  <si>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</si>
  <si>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</si>
  <si>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</si>
  <si>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</si>
  <si>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</si>
  <si>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</si>
  <si>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</si>
  <si>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</si>
  <si>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</si>
  <si>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</si>
  <si>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</si>
  <si>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</si>
  <si>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</si>
  <si>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</si>
  <si>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</si>
  <si>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</si>
  <si>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</si>
  <si>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</si>
  <si>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</si>
  <si>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</si>
  <si>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</si>
  <si>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</si>
  <si>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</si>
  <si>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</si>
  <si>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</si>
  <si>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</si>
  <si>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</si>
  <si>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</si>
  <si>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</si>
  <si>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</si>
  <si>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</si>
  <si>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</si>
  <si>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</si>
  <si>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</si>
  <si>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</si>
  <si>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</si>
  <si>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</si>
  <si>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</si>
  <si>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</si>
  <si>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</si>
  <si>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</si>
  <si>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</si>
  <si>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</si>
  <si>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</si>
  <si>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</si>
  <si>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</si>
  <si>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</si>
  <si>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</si>
  <si>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</si>
  <si>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</si>
  <si>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</si>
  <si>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</si>
  <si>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</si>
  <si>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</si>
  <si>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</si>
  <si>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</si>
  <si>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</si>
  <si>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</si>
  <si>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</si>
  <si>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</si>
  <si>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</si>
  <si>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</si>
  <si>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</si>
  <si>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</si>
  <si>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</si>
  <si>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</si>
  <si>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</si>
  <si>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</si>
  <si>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</si>
  <si>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</si>
  <si>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</si>
  <si>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</si>
  <si>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</si>
  <si>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</si>
  <si>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</si>
  <si>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</si>
  <si>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</si>
  <si>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</si>
  <si>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</si>
  <si>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</si>
  <si>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</si>
  <si>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</si>
  <si>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</si>
  <si>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</si>
  <si>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</si>
  <si>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</si>
  <si>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</si>
  <si>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</si>
  <si>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</si>
  <si>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</si>
  <si>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</si>
  <si>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</si>
  <si>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</si>
  <si>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</si>
  <si>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</si>
  <si>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</si>
  <si>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</si>
  <si>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</si>
  <si>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</si>
  <si>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</si>
  <si>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</si>
  <si>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</si>
  <si>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</si>
  <si>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</si>
  <si>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</si>
  <si>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</si>
  <si>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</si>
  <si>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</si>
  <si>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</si>
  <si>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</si>
  <si>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</si>
  <si>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</si>
  <si>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</si>
  <si>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</si>
  <si>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</si>
  <si>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</si>
  <si>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</si>
  <si>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</si>
  <si>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</si>
  <si>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</si>
  <si>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</si>
  <si>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</si>
  <si>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</si>
  <si>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</si>
  <si>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</si>
  <si>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</si>
  <si>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</si>
  <si>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</si>
  <si>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</si>
  <si>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</si>
  <si>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</si>
  <si>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</si>
  <si>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</si>
  <si>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</si>
  <si>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</si>
  <si>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</si>
  <si>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</si>
  <si>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</si>
  <si>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</si>
  <si>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</si>
  <si>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</si>
  <si>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</si>
  <si>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</si>
  <si>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</si>
  <si>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</si>
  <si>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</si>
  <si>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</si>
  <si>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</si>
  <si>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</si>
  <si>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</si>
  <si>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</si>
  <si>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</si>
  <si>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</si>
  <si>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</si>
  <si>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</si>
  <si>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</si>
  <si>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</si>
  <si>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</si>
  <si>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</si>
  <si>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</si>
  <si>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</si>
  <si>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</si>
  <si>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</si>
  <si>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</si>
  <si>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</si>
  <si>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</si>
  <si>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</si>
  <si>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</si>
  <si>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</si>
  <si>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</si>
  <si>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</si>
  <si>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</si>
  <si>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</si>
  <si>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</si>
  <si>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</si>
  <si>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</si>
  <si>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</si>
  <si>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</si>
  <si>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</si>
  <si>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</si>
  <si>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</si>
  <si>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</si>
  <si>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</si>
  <si>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</si>
  <si>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</si>
  <si>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</si>
  <si>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</si>
  <si>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</si>
  <si>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</si>
  <si>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</si>
  <si>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</si>
  <si>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</si>
  <si>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</si>
  <si>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</si>
  <si>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</si>
  <si>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</si>
  <si>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</si>
  <si>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</si>
  <si>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</si>
  <si>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</si>
  <si>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</si>
  <si>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</si>
  <si>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</si>
  <si>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</si>
  <si>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</si>
  <si>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</si>
  <si>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</si>
  <si>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</si>
  <si>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</si>
  <si>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</si>
  <si>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</si>
  <si>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</si>
  <si>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</si>
  <si>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</si>
  <si>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</si>
  <si>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</si>
  <si>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</si>
  <si>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</si>
  <si>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</si>
  <si>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</si>
  <si>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</si>
  <si>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</si>
  <si>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</si>
  <si>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</si>
  <si>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</si>
  <si>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</si>
  <si>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</si>
  <si>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</si>
  <si>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</si>
  <si>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</si>
  <si>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</si>
  <si>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</si>
  <si>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</si>
  <si>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</si>
  <si>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</si>
  <si>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</si>
  <si>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</si>
  <si>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</si>
  <si>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</si>
  <si>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</si>
  <si>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</si>
  <si>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</si>
  <si>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</si>
  <si>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</si>
  <si>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</si>
  <si>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</si>
  <si>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</si>
  <si>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</si>
  <si>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</si>
  <si>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</si>
  <si>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</si>
  <si>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</si>
  <si>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</si>
  <si>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</si>
  <si>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</si>
  <si>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</si>
  <si>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</si>
  <si>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</si>
  <si>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</si>
  <si>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</si>
  <si>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</si>
  <si>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</si>
  <si>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</si>
  <si>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</si>
  <si>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</si>
  <si>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</si>
  <si>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</si>
  <si>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</si>
  <si>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</si>
  <si>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</si>
  <si>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</si>
  <si>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</si>
  <si>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</si>
  <si>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</si>
  <si>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</si>
  <si>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</si>
  <si>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</si>
  <si>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</si>
  <si>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</si>
  <si>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</si>
  <si>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</si>
  <si>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</si>
  <si>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</si>
  <si>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</si>
  <si>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</si>
  <si>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</si>
  <si>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</si>
  <si>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</si>
  <si>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</si>
  <si>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</si>
  <si>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</si>
  <si>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</si>
  <si>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</si>
  <si>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</si>
  <si>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</si>
  <si>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</si>
  <si>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</si>
  <si>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</si>
  <si>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</si>
  <si>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</si>
  <si>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</si>
  <si>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</si>
  <si>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</si>
  <si>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</si>
  <si>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</si>
  <si>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</si>
  <si>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</si>
  <si>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</si>
  <si>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</si>
  <si>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</si>
  <si>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</si>
  <si>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</si>
  <si>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</si>
  <si>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</si>
  <si>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</si>
  <si>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</si>
  <si>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</si>
  <si>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</si>
  <si>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</si>
  <si>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</si>
  <si>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</si>
  <si>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</si>
  <si>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</si>
  <si>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</si>
  <si>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</si>
  <si>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</si>
  <si>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</si>
  <si>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</si>
  <si>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</si>
  <si>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</si>
  <si>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</si>
  <si>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</si>
  <si>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</si>
  <si>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</si>
  <si>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</si>
  <si>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</si>
  <si>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</si>
  <si>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</si>
  <si>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</si>
  <si>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</si>
  <si>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</si>
  <si>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</si>
  <si>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</si>
  <si>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</si>
  <si>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</si>
  <si>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</si>
  <si>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</si>
  <si>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</si>
  <si>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</si>
  <si>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</si>
  <si>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</si>
  <si>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</si>
  <si>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</si>
  <si>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</si>
  <si>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</si>
  <si>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</si>
  <si>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</si>
  <si>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</si>
  <si>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</si>
  <si>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</si>
  <si>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</si>
  <si>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</si>
  <si>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</si>
  <si>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</si>
  <si>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</si>
  <si>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</si>
  <si>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</si>
  <si>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</si>
  <si>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</si>
  <si>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</si>
  <si>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</si>
  <si>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</si>
  <si>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</si>
  <si>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</si>
  <si>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</si>
  <si>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</si>
  <si>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</si>
  <si>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</si>
  <si>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</si>
  <si>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</si>
  <si>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</si>
  <si>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</si>
  <si>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</si>
  <si>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</si>
  <si>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</si>
  <si>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</si>
  <si>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</si>
  <si>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</si>
  <si>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</si>
  <si>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</si>
  <si>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</si>
  <si>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</si>
  <si>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</si>
  <si>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</si>
  <si>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</si>
  <si>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</si>
  <si>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</si>
  <si>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</si>
  <si>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</si>
  <si>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</si>
  <si>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</si>
  <si>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</si>
  <si>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</si>
  <si>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</si>
  <si>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</si>
  <si>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</si>
  <si>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</si>
  <si>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</si>
  <si>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</si>
  <si>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</si>
  <si>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</si>
  <si>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</si>
  <si>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</si>
  <si>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</si>
  <si>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</si>
  <si>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</si>
  <si>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</si>
  <si>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</si>
  <si>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</si>
  <si>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</si>
  <si>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</si>
  <si>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</si>
  <si>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</si>
  <si>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</si>
  <si>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</si>
  <si>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</si>
  <si>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</si>
  <si>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</si>
  <si>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</si>
  <si>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</si>
  <si>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</si>
  <si>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</si>
  <si>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</si>
  <si>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</si>
  <si>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</si>
  <si>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</si>
  <si>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</si>
  <si>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</si>
  <si>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</si>
  <si>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</si>
  <si>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</si>
  <si>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</si>
  <si>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</si>
  <si>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</si>
  <si>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</si>
  <si>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</si>
  <si>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</si>
  <si>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</si>
  <si>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</si>
  <si>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</si>
  <si>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</si>
  <si>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</si>
  <si>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</si>
  <si>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</si>
  <si>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</si>
  <si>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</si>
  <si>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</si>
  <si>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</si>
  <si>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</si>
  <si>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</si>
  <si>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</si>
  <si>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</si>
  <si>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</si>
  <si>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</si>
  <si>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</si>
  <si>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</si>
  <si>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</si>
  <si>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</si>
  <si>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</si>
  <si>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</si>
  <si>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</si>
  <si>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</si>
  <si>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</si>
  <si>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</si>
  <si>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</si>
  <si>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</si>
  <si>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</si>
  <si>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</si>
  <si>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</si>
  <si>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</si>
  <si>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</si>
  <si>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</si>
  <si>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</si>
  <si>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</si>
  <si>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</si>
  <si>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</si>
  <si>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</si>
  <si>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</si>
  <si>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</si>
  <si>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</si>
  <si>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</si>
  <si>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</si>
  <si>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</si>
  <si>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</si>
  <si>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</si>
  <si>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</si>
  <si>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</si>
  <si>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</si>
  <si>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</si>
  <si>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</si>
  <si>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</si>
  <si>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</si>
  <si>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</si>
  <si>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</si>
  <si>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</si>
  <si>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</si>
  <si>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</si>
  <si>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</si>
  <si>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</si>
  <si>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</si>
  <si>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</si>
  <si>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</si>
  <si>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</si>
  <si>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</si>
  <si>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</si>
  <si>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</si>
  <si>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</si>
  <si>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</si>
  <si>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</si>
  <si>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</si>
  <si>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</si>
  <si>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</si>
  <si>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</si>
  <si>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</si>
  <si>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</si>
  <si>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</si>
  <si>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</si>
  <si>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</si>
  <si>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</si>
  <si>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</si>
  <si>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</si>
  <si>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</si>
  <si>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</si>
  <si>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</si>
  <si>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</si>
  <si>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</si>
  <si>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</si>
  <si>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</si>
  <si>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</si>
  <si>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</si>
  <si>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</si>
  <si>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</si>
  <si>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</si>
  <si>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</si>
  <si>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</si>
  <si>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</si>
  <si>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</si>
  <si>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</si>
  <si>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</si>
  <si>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</si>
  <si>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</si>
  <si>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</si>
  <si>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</si>
  <si>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</si>
  <si>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</si>
  <si>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</si>
  <si>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</si>
  <si>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</si>
  <si>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</si>
  <si>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</si>
  <si>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</si>
  <si>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</si>
  <si>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</si>
  <si>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</si>
  <si>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</si>
  <si>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</si>
  <si>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</si>
  <si>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</si>
  <si>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</si>
  <si>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</si>
  <si>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</si>
  <si>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</si>
  <si>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</si>
  <si>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</si>
  <si>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</si>
  <si>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</si>
  <si>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</si>
  <si>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</si>
  <si>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</si>
  <si>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</si>
  <si>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</si>
  <si>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</si>
  <si>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</si>
  <si>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</si>
  <si>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</si>
  <si>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</si>
  <si>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</si>
  <si>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</si>
  <si>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</si>
  <si>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</si>
  <si>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</si>
  <si>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</si>
  <si>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</si>
  <si>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</si>
  <si>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</si>
  <si>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</si>
  <si>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</si>
  <si>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</si>
  <si>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</si>
  <si>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</si>
  <si>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</si>
  <si>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</si>
  <si>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</si>
  <si>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</si>
  <si>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</si>
  <si>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</si>
  <si>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</si>
  <si>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</si>
  <si>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</si>
  <si>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</si>
  <si>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</si>
  <si>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</si>
  <si>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</si>
  <si>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</si>
  <si>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</si>
  <si>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</si>
  <si>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</si>
  <si>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</si>
  <si>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</si>
  <si>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</si>
  <si>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</si>
  <si>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</si>
  <si>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</si>
  <si>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</si>
  <si>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</si>
  <si>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</si>
  <si>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</si>
  <si>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</si>
  <si>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</si>
  <si>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</si>
  <si>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</si>
  <si>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</si>
  <si>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</si>
  <si>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</si>
  <si>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</si>
  <si>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</si>
  <si>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</si>
  <si>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</si>
  <si>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</si>
  <si>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</si>
  <si>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</si>
  <si>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</si>
  <si>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</si>
  <si>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</si>
  <si>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</si>
  <si>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</si>
  <si>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</si>
  <si>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</si>
  <si>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</si>
  <si>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</si>
  <si>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</si>
  <si>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</si>
  <si>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</si>
  <si>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</si>
  <si>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</si>
  <si>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</si>
  <si>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</si>
  <si>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</si>
  <si>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</si>
  <si>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</si>
  <si>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</si>
  <si>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</si>
  <si>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</si>
  <si>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</si>
  <si>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</si>
  <si>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</si>
  <si>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</si>
  <si>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</si>
  <si>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</si>
  <si>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</si>
  <si>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</si>
  <si>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</si>
  <si>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</si>
  <si>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</si>
  <si>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</si>
  <si>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</si>
  <si>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</si>
  <si>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</si>
  <si>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</si>
  <si>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</si>
  <si>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</si>
  <si>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</si>
  <si>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</si>
  <si>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</si>
  <si>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</si>
  <si>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</si>
  <si>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</si>
  <si>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</si>
  <si>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</si>
  <si>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</si>
  <si>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</si>
  <si>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</si>
  <si>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</si>
  <si>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</si>
  <si>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</si>
  <si>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</si>
  <si>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</si>
  <si>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</si>
  <si>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</si>
  <si>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</si>
  <si>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</si>
  <si>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</si>
  <si>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</si>
  <si>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</si>
  <si>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</si>
  <si>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</si>
  <si>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</si>
  <si>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</si>
  <si>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</si>
  <si>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</si>
  <si>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</si>
  <si>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</si>
  <si>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</si>
  <si>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</si>
  <si>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</si>
  <si>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</si>
  <si>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</si>
  <si>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</si>
  <si>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</si>
  <si>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</si>
  <si>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</si>
  <si>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</si>
  <si>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</si>
  <si>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</si>
  <si>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</si>
  <si>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</si>
  <si>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</si>
  <si>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</si>
  <si>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</si>
  <si>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</si>
  <si>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</si>
  <si>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</si>
  <si>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</si>
  <si>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</si>
  <si>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</si>
  <si>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</si>
  <si>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</si>
  <si>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</si>
  <si>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</si>
  <si>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</si>
  <si>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</si>
  <si>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</si>
  <si>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</si>
  <si>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</si>
  <si>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</si>
  <si>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</si>
  <si>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</si>
  <si>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</si>
  <si>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</si>
  <si>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</si>
  <si>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</si>
  <si>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</si>
  <si>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</si>
  <si>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</si>
  <si>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</si>
  <si>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</si>
  <si>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</si>
  <si>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</si>
  <si>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</si>
  <si>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</si>
  <si>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</si>
  <si>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</si>
  <si>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</si>
  <si>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</si>
  <si>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</si>
  <si>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</si>
  <si>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</si>
  <si>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</si>
  <si>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</si>
  <si>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</si>
  <si>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</si>
  <si>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</si>
  <si>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</si>
  <si>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</si>
  <si>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</si>
  <si>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</si>
  <si>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</si>
  <si>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</si>
  <si>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</si>
  <si>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</si>
  <si>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</si>
  <si>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</si>
  <si>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</si>
  <si>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</si>
  <si>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</si>
  <si>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</si>
  <si>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</si>
  <si>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</si>
  <si>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</si>
  <si>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</si>
  <si>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</si>
  <si>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</si>
  <si>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</si>
  <si>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</si>
  <si>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</si>
  <si>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</si>
  <si>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</si>
  <si>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</si>
  <si>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</si>
  <si>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</si>
  <si>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</si>
  <si>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</si>
  <si>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</si>
  <si>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</si>
  <si>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</si>
  <si>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</si>
  <si>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</si>
  <si>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</si>
  <si>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</si>
  <si>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</si>
  <si>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</si>
  <si>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</si>
  <si>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</si>
  <si>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</si>
  <si>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</si>
  <si>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</si>
  <si>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</si>
  <si>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</si>
  <si>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</si>
  <si>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</si>
  <si>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</si>
  <si>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</si>
  <si>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</si>
  <si>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</si>
  <si>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</si>
  <si>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</si>
  <si>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</si>
  <si>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</si>
  <si>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</si>
  <si>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</si>
  <si>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</si>
  <si>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</si>
  <si>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</si>
  <si>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</si>
  <si>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</si>
  <si>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</si>
  <si>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</si>
  <si>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</si>
  <si>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</si>
  <si>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</si>
  <si>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</si>
  <si>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</si>
  <si>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</si>
  <si>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</si>
  <si>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</si>
  <si>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</si>
  <si>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</si>
  <si>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</si>
  <si>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</si>
  <si>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</si>
  <si>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</si>
  <si>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</si>
  <si>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</si>
  <si>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</si>
  <si>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</si>
  <si>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</si>
  <si>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</si>
  <si>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</si>
  <si>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</si>
  <si>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</si>
  <si>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</si>
  <si>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</si>
  <si>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</si>
  <si>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</si>
  <si>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</si>
  <si>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</si>
  <si>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</si>
  <si>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</si>
  <si>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</si>
  <si>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</si>
  <si>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</si>
  <si>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</si>
  <si>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</si>
  <si>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</si>
  <si>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</si>
  <si>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</si>
  <si>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</si>
  <si>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</si>
  <si>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</si>
  <si>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</si>
  <si>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</si>
  <si>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</si>
  <si>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</si>
  <si>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</si>
  <si>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</si>
  <si>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</si>
  <si>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</si>
  <si>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</si>
  <si>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</si>
  <si>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</si>
  <si>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</si>
  <si>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</si>
  <si>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</si>
  <si>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</si>
  <si>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</si>
  <si>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</si>
  <si>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</si>
  <si>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</si>
  <si>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</si>
  <si>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</si>
  <si>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</si>
  <si>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</si>
  <si>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</si>
  <si>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</si>
  <si>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</si>
  <si>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</si>
  <si>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</si>
  <si>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</si>
  <si>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</si>
  <si>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</si>
  <si>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</si>
  <si>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</si>
  <si>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</si>
  <si>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</si>
  <si>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</si>
  <si>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</si>
  <si>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</si>
  <si>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</si>
  <si>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</si>
  <si>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</si>
  <si>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</si>
  <si>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</si>
  <si>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</si>
  <si>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</si>
  <si>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</si>
  <si>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</si>
  <si>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</si>
  <si>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</si>
  <si>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</si>
  <si>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</si>
  <si>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</si>
  <si>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</si>
  <si>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</si>
  <si>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</si>
  <si>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</si>
  <si>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</si>
  <si>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</si>
  <si>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</si>
  <si>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</si>
  <si>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</si>
  <si>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</si>
  <si>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</si>
  <si>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</si>
  <si>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</si>
  <si>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</si>
  <si>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</si>
  <si>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</si>
  <si>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</si>
  <si>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</si>
  <si>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</si>
  <si>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</si>
  <si>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</si>
  <si>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</si>
  <si>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</si>
  <si>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</si>
  <si>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</si>
  <si>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</si>
  <si>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</si>
  <si>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</si>
  <si>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</si>
  <si>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</si>
  <si>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</si>
  <si>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</si>
  <si>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</si>
  <si>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</si>
  <si>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</si>
  <si>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</si>
  <si>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</si>
  <si>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</si>
  <si>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</si>
  <si>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</si>
  <si>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</si>
  <si>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</si>
  <si>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</si>
  <si>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</si>
  <si>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</si>
  <si>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</si>
  <si>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</si>
  <si>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</si>
  <si>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</si>
  <si>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</si>
  <si>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</si>
  <si>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</si>
  <si>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</si>
  <si>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</si>
  <si>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</si>
  <si>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</si>
  <si>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</si>
  <si>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</si>
  <si>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</si>
  <si>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</si>
  <si>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</si>
  <si>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</si>
  <si>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</si>
  <si>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</si>
  <si>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</si>
  <si>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</si>
  <si>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</si>
  <si>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</si>
  <si>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</si>
  <si>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</si>
  <si>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</si>
  <si>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</si>
  <si>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</si>
  <si>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</si>
  <si>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</si>
  <si>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</si>
  <si>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</si>
  <si>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</si>
  <si>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</si>
  <si>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</si>
  <si>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</si>
  <si>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</si>
  <si>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</si>
  <si>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</si>
  <si>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</si>
  <si>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</si>
  <si>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</si>
  <si>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</si>
  <si>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</si>
  <si>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</si>
  <si>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</si>
  <si>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</si>
  <si>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</si>
  <si>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</si>
  <si>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</si>
  <si>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</si>
  <si>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</si>
  <si>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</si>
  <si>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</si>
  <si>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</si>
  <si>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</si>
  <si>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</si>
  <si>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</si>
  <si>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</si>
  <si>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</si>
  <si>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</si>
  <si>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</si>
  <si>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</si>
  <si>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</si>
  <si>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</si>
  <si>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</si>
  <si>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</si>
  <si>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</si>
  <si>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</si>
  <si>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</si>
  <si>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</si>
  <si>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</si>
  <si>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</si>
  <si>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</si>
  <si>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</si>
  <si>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</si>
  <si>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</si>
  <si>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</si>
  <si>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</si>
  <si>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</si>
  <si>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</si>
  <si>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</si>
  <si>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</si>
  <si>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</si>
  <si>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</si>
  <si>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</si>
  <si>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</si>
  <si>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</si>
  <si>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</si>
  <si>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</si>
  <si>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</si>
  <si>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</si>
  <si>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</si>
  <si>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</si>
  <si>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</si>
  <si>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</si>
  <si>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</si>
  <si>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</si>
  <si>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</si>
  <si>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</si>
  <si>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</si>
  <si>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</si>
  <si>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</si>
  <si>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</si>
  <si>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</si>
  <si>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</si>
  <si>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</si>
  <si>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</si>
  <si>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</si>
  <si>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</si>
  <si>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</si>
  <si>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</si>
  <si>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</si>
  <si>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</si>
  <si>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</si>
  <si>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</si>
  <si>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</si>
  <si>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</si>
  <si>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</si>
  <si>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</si>
  <si>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</si>
  <si>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</si>
  <si>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</si>
  <si>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</si>
  <si>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</si>
  <si>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</si>
  <si>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</si>
  <si>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</si>
  <si>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</si>
  <si>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</si>
  <si>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</si>
  <si>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</si>
  <si>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</si>
  <si>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</si>
  <si>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</si>
  <si>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</si>
  <si>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</si>
  <si>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</si>
  <si>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</si>
  <si>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</si>
  <si>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</si>
  <si>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</si>
  <si>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</si>
  <si>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</si>
  <si>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</si>
  <si>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</si>
  <si>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</si>
  <si>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</si>
  <si>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</si>
  <si>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</si>
  <si>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</si>
  <si>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</si>
  <si>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</si>
  <si>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</si>
  <si>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</si>
  <si>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</si>
  <si>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</si>
  <si>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</si>
  <si>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</si>
  <si>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</si>
  <si>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</si>
  <si>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</si>
  <si>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</si>
  <si>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</si>
  <si>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</si>
  <si>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</si>
  <si>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</si>
  <si>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</si>
  <si>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</si>
  <si>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</si>
  <si>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</si>
  <si>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</si>
  <si>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</si>
  <si>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</si>
  <si>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</si>
  <si>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</si>
  <si>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</si>
  <si>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</si>
  <si>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</si>
  <si>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</si>
  <si>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</si>
  <si>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</si>
  <si>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</si>
  <si>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</si>
  <si>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</si>
  <si>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</si>
  <si>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</si>
  <si>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</si>
  <si>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</si>
  <si>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</si>
  <si>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</si>
  <si>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</si>
  <si>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</si>
  <si>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</si>
  <si>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</si>
  <si>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</si>
  <si>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</si>
  <si>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</si>
  <si>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</si>
  <si>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</si>
  <si>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</si>
  <si>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</si>
  <si>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</si>
  <si>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</si>
  <si>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</si>
  <si>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</si>
  <si>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</si>
  <si>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</si>
  <si>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</si>
  <si>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</si>
  <si>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</si>
  <si>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</si>
  <si>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</si>
  <si>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</si>
  <si>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</si>
  <si>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</si>
  <si>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</si>
  <si>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</si>
  <si>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</si>
  <si>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</si>
  <si>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</si>
  <si>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</si>
  <si>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</si>
  <si>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</si>
  <si>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</si>
  <si>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</si>
  <si>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</si>
  <si>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</si>
  <si>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</si>
  <si>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</si>
  <si>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</si>
  <si>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</si>
  <si>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</si>
  <si>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</si>
  <si>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</si>
  <si>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</si>
  <si>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</si>
  <si>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</si>
  <si>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</si>
  <si>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</si>
  <si>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</si>
  <si>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</si>
  <si>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</si>
  <si>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</si>
  <si>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</si>
  <si>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</si>
  <si>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</si>
  <si>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</si>
  <si>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</si>
  <si>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</si>
  <si>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</si>
  <si>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</si>
  <si>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</si>
  <si>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</si>
  <si>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</si>
  <si>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</si>
  <si>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</si>
  <si>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</si>
  <si>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</si>
  <si>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</si>
  <si>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</si>
  <si>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</si>
  <si>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</si>
  <si>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</si>
  <si>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</si>
  <si>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</si>
  <si>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</si>
  <si>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</si>
  <si>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</si>
  <si>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</si>
  <si>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</si>
  <si>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</si>
  <si>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</si>
  <si>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</si>
  <si>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</si>
  <si>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</si>
  <si>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</si>
  <si>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</si>
  <si>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</si>
  <si>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</si>
  <si>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</si>
  <si>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</si>
  <si>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</si>
  <si>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</si>
  <si>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</si>
  <si>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</si>
  <si>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</si>
  <si>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</si>
  <si>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</si>
  <si>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</si>
  <si>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</si>
  <si>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</si>
  <si>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</si>
  <si>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</si>
  <si>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</si>
  <si>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</si>
  <si>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</si>
  <si>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</si>
  <si>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</si>
  <si>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</si>
  <si>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</si>
  <si>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</si>
  <si>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</si>
  <si>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</si>
  <si>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</si>
  <si>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</si>
  <si>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</si>
  <si>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</si>
  <si>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</si>
  <si>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</si>
  <si>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</si>
  <si>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</si>
  <si>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</si>
  <si>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</si>
  <si>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</si>
  <si>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</si>
  <si>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</si>
  <si>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</si>
  <si>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</si>
  <si>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</si>
  <si>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</si>
  <si>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</si>
  <si>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</si>
  <si>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</si>
  <si>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</si>
  <si>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</si>
  <si>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</si>
  <si>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</si>
  <si>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</si>
  <si>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</si>
  <si>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</si>
  <si>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</si>
  <si>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</si>
  <si>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</si>
  <si>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</si>
  <si>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</si>
  <si>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</si>
  <si>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</si>
  <si>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</si>
  <si>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</si>
  <si>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</si>
  <si>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</si>
  <si>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</si>
  <si>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</si>
  <si>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</si>
  <si>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</si>
  <si>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</si>
  <si>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</si>
  <si>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</si>
  <si>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</si>
  <si>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</si>
  <si>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</si>
  <si>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</si>
  <si>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</si>
  <si>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</si>
  <si>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</si>
  <si>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</si>
  <si>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</si>
  <si>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</si>
  <si>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</si>
  <si>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</si>
  <si>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</si>
  <si>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</si>
  <si>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</si>
  <si>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</si>
  <si>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</si>
  <si>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</si>
  <si>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</si>
  <si>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</si>
  <si>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</si>
  <si>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</si>
  <si>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</si>
  <si>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</si>
  <si>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</si>
  <si>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</si>
  <si>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</si>
  <si>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</si>
  <si>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</si>
  <si>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</si>
  <si>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</si>
  <si>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</si>
  <si>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</si>
  <si>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</si>
  <si>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</si>
  <si>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</si>
  <si>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</si>
  <si>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</si>
  <si>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</si>
  <si>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</si>
  <si>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</si>
  <si>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</si>
  <si>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</si>
  <si>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</si>
  <si>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</si>
  <si>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</si>
  <si>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</si>
  <si>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</si>
  <si>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</si>
  <si>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</si>
  <si>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</si>
  <si>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</si>
  <si>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</si>
  <si>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</si>
  <si>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</si>
  <si>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</si>
  <si>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</si>
  <si>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</si>
  <si>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</si>
  <si>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</si>
  <si>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</si>
  <si>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</si>
  <si>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</si>
  <si>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</si>
  <si>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</si>
  <si>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</si>
  <si>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</si>
  <si>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</si>
  <si>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</si>
  <si>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</si>
  <si>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</si>
  <si>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</si>
  <si>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</si>
  <si>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</si>
  <si>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</si>
  <si>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</si>
  <si>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</si>
  <si>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</si>
  <si>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</si>
  <si>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</si>
  <si>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</si>
  <si>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</si>
  <si>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</si>
  <si>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</si>
  <si>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</si>
  <si>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</si>
  <si>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</si>
  <si>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</si>
  <si>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</si>
  <si>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</si>
  <si>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</si>
  <si>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</si>
  <si>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</si>
  <si>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</si>
  <si>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</si>
  <si>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</si>
  <si>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</si>
  <si>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</si>
  <si>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</si>
  <si>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</si>
  <si>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</si>
  <si>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</si>
  <si>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</si>
  <si>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</si>
  <si>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</si>
  <si>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</si>
  <si>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</si>
  <si>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</si>
  <si>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</si>
  <si>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</si>
  <si>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</si>
  <si>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</si>
  <si>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</si>
  <si>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</si>
  <si>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</si>
  <si>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</si>
  <si>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</si>
  <si>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</si>
  <si>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</si>
  <si>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</si>
  <si>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</si>
  <si>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</si>
  <si>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</si>
  <si>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</si>
  <si>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</si>
  <si>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</si>
  <si>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</si>
  <si>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</si>
  <si>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</si>
  <si>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</si>
  <si>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</si>
  <si>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</si>
  <si>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</si>
  <si>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</si>
  <si>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</si>
  <si>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</si>
  <si>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</si>
  <si>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</si>
  <si>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</si>
  <si>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</si>
  <si>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</si>
  <si>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</si>
  <si>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</si>
  <si>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</si>
  <si>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</si>
  <si>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</si>
  <si>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</si>
  <si>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</si>
  <si>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</si>
  <si>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</si>
  <si>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</si>
  <si>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</si>
  <si>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</si>
  <si>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</si>
  <si>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</si>
  <si>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</si>
  <si>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</si>
  <si>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</si>
  <si>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</si>
  <si>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</si>
  <si>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</si>
  <si>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</si>
  <si>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</si>
  <si>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</si>
  <si>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</si>
  <si>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</si>
  <si>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</si>
  <si>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</si>
  <si>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</si>
  <si>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</si>
  <si>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</si>
  <si>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</si>
  <si>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</si>
  <si>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</si>
  <si>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</si>
  <si>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</si>
  <si>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</si>
  <si>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</si>
  <si>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</si>
  <si>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</si>
  <si>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</si>
  <si>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</si>
  <si>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</si>
  <si>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</si>
  <si>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</si>
  <si>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</si>
  <si>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</si>
  <si>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</si>
  <si>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</si>
  <si>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</si>
  <si>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</si>
  <si>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</si>
  <si>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</si>
  <si>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</si>
  <si>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</si>
  <si>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</si>
  <si>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</si>
  <si>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</si>
  <si>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</si>
  <si>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</si>
  <si>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</si>
  <si>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</si>
  <si>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</si>
  <si>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</si>
  <si>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</si>
  <si>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</si>
  <si>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</si>
  <si>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</si>
  <si>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</si>
  <si>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</si>
  <si>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</si>
  <si>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</si>
  <si>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</si>
  <si>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</si>
  <si>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</si>
  <si>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</si>
  <si>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</si>
  <si>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</si>
  <si>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</si>
  <si>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</si>
  <si>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</si>
  <si>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</si>
  <si>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</si>
  <si>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</si>
  <si>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</si>
  <si>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</si>
  <si>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</si>
  <si>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</si>
  <si>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</si>
  <si>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</si>
  <si>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</si>
  <si>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</si>
  <si>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</si>
  <si>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</si>
  <si>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</si>
  <si>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</si>
  <si>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</si>
  <si>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</si>
  <si>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</si>
  <si>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</si>
  <si>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</si>
  <si>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</si>
  <si>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</si>
  <si>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</si>
  <si>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</si>
  <si>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</si>
  <si>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</si>
  <si>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</si>
  <si>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</si>
  <si>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</si>
  <si>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</si>
  <si>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</si>
  <si>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</si>
  <si>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</si>
  <si>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</si>
  <si>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</si>
  <si>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</si>
  <si>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</si>
  <si>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</si>
  <si>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</si>
  <si>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</si>
  <si>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</si>
  <si>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</si>
  <si>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</si>
  <si>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</si>
  <si>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</si>
  <si>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</si>
  <si>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</si>
  <si>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</si>
  <si>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</si>
  <si>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</si>
  <si>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</si>
  <si>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</si>
  <si>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</si>
  <si>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</si>
  <si>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</si>
  <si>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</si>
  <si>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</si>
  <si>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</si>
  <si>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</si>
  <si>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</si>
  <si>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</si>
  <si>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</si>
  <si>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</si>
  <si>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</si>
  <si>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</si>
  <si>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</si>
  <si>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</si>
  <si>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</si>
  <si>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</si>
  <si>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</si>
  <si>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</si>
  <si>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</si>
  <si>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</si>
  <si>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</si>
  <si>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</si>
  <si>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</si>
  <si>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</si>
  <si>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</si>
  <si>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</si>
  <si>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</si>
  <si>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</si>
  <si>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</si>
  <si>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</si>
  <si>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</si>
  <si>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</si>
  <si>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</si>
  <si>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</si>
  <si>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</si>
  <si>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</si>
  <si>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</si>
  <si>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</si>
  <si>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</si>
  <si>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</si>
  <si>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</si>
  <si>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</si>
  <si>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</si>
  <si>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</si>
  <si>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</si>
  <si>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</si>
  <si>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</si>
  <si>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</si>
  <si>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</si>
  <si>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</si>
  <si>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</si>
  <si>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</si>
  <si>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</si>
  <si>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</si>
  <si>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</si>
  <si>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</si>
  <si>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</si>
  <si>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</si>
  <si>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</si>
  <si>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</si>
  <si>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</si>
  <si>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</si>
  <si>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</si>
  <si>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</si>
  <si>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</si>
  <si>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</si>
  <si>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</si>
  <si>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</si>
  <si>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</si>
  <si>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</si>
  <si>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</si>
  <si>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</si>
  <si>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</si>
  <si>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</si>
  <si>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</si>
  <si>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</si>
  <si>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</si>
  <si>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</si>
  <si>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</si>
  <si>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</si>
  <si>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</si>
  <si>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</si>
  <si>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</si>
  <si>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</si>
  <si>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</si>
  <si>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</si>
  <si>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</si>
  <si>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</si>
  <si>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</si>
  <si>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</si>
  <si>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</si>
  <si>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</si>
  <si>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</si>
  <si>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</si>
  <si>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</si>
  <si>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</si>
  <si>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</si>
  <si>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</si>
  <si>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</si>
  <si>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</si>
  <si>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</si>
  <si>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</si>
  <si>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</si>
  <si>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</si>
  <si>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</si>
  <si>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</si>
  <si>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</si>
  <si>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</si>
  <si>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</si>
  <si>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</si>
  <si>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</si>
  <si>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</si>
  <si>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</si>
  <si>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</si>
  <si>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</si>
  <si>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</si>
  <si>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</si>
  <si>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</si>
  <si>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</si>
  <si>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</si>
  <si>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</si>
  <si>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</si>
  <si>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</si>
  <si>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</si>
  <si>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</si>
  <si>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</si>
  <si>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</si>
  <si>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</si>
  <si>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</si>
  <si>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</si>
  <si>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</si>
  <si>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</si>
  <si>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</si>
  <si>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</si>
  <si>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</si>
  <si>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</si>
  <si>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</si>
  <si>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</si>
  <si>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</si>
  <si>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</si>
  <si>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</si>
  <si>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</si>
  <si>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</si>
  <si>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</si>
  <si>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</si>
  <si>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</si>
  <si>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</si>
  <si>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</si>
  <si>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</si>
  <si>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</si>
  <si>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</si>
  <si>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</si>
  <si>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</si>
  <si>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</si>
  <si>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</si>
  <si>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</si>
  <si>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</si>
  <si>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</si>
  <si>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</si>
  <si>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</si>
  <si>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</si>
  <si>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</si>
  <si>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</si>
  <si>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</si>
  <si>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</si>
  <si>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</si>
  <si>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</si>
  <si>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</si>
  <si>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</si>
  <si>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</si>
  <si>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</si>
  <si>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</si>
  <si>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</si>
  <si>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</si>
  <si>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</si>
  <si>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</si>
  <si>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</si>
  <si>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</si>
  <si>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</si>
  <si>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</si>
  <si>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</si>
  <si>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</si>
  <si>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</si>
  <si>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</si>
  <si>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</si>
  <si>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</si>
  <si>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</si>
  <si>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</si>
  <si>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</si>
  <si>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</si>
  <si>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</si>
  <si>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</si>
  <si>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</si>
  <si>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</si>
  <si>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</si>
  <si>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</si>
  <si>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</si>
  <si>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</si>
  <si>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</si>
  <si>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</si>
  <si>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</si>
  <si>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</si>
  <si>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</si>
  <si>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</si>
  <si>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</si>
  <si>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</si>
  <si>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</si>
  <si>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</si>
  <si>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</si>
  <si>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</si>
  <si>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</si>
  <si>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</si>
  <si>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</si>
  <si>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</si>
  <si>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</si>
  <si>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</si>
  <si>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</si>
  <si>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</si>
  <si>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</si>
  <si>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</si>
  <si>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</si>
  <si>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</si>
  <si>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</si>
  <si>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</si>
  <si>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</si>
  <si>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</si>
  <si>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</si>
  <si>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</si>
  <si>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</si>
  <si>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</si>
  <si>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</si>
  <si>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</si>
  <si>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</si>
  <si>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</si>
  <si>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</si>
  <si>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</si>
  <si>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</si>
  <si>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</si>
  <si>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</si>
  <si>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</si>
  <si>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</si>
  <si>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</si>
  <si>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</si>
  <si>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</si>
  <si>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</si>
  <si>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</si>
  <si>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</si>
  <si>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</si>
  <si>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</si>
  <si>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</si>
  <si>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</si>
  <si>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</si>
  <si>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</si>
  <si>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</si>
  <si>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</si>
  <si>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</si>
  <si>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</si>
  <si>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</si>
  <si>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</si>
  <si>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</si>
  <si>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</si>
  <si>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</si>
  <si>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</si>
  <si>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</si>
  <si>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</si>
  <si>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</si>
  <si>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</si>
  <si>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</si>
  <si>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</si>
  <si>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</si>
  <si>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</si>
  <si>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</si>
  <si>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</si>
  <si>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</si>
  <si>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</si>
  <si>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</si>
  <si>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</si>
  <si>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</si>
  <si>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</si>
  <si>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</si>
  <si>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</si>
  <si>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</si>
  <si>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</si>
  <si>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</si>
  <si>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</si>
  <si>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</si>
  <si>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</si>
  <si>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</si>
  <si>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</si>
  <si>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</si>
  <si>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</si>
  <si>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</si>
  <si>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</si>
  <si>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</si>
  <si>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</si>
  <si>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</si>
  <si>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</si>
  <si>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</si>
  <si>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</si>
  <si>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</si>
  <si>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</si>
  <si>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</si>
  <si>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</si>
  <si>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</si>
  <si>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</si>
  <si>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</si>
  <si>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</si>
  <si>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</si>
  <si>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</si>
  <si>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</si>
  <si>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</si>
  <si>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</si>
  <si>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</si>
  <si>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</si>
  <si>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</si>
  <si>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</si>
  <si>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</si>
  <si>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</si>
  <si>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</si>
  <si>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</si>
  <si>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</si>
  <si>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</si>
  <si>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</si>
  <si>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</si>
  <si>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</si>
  <si>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</si>
  <si>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</si>
  <si>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</si>
  <si>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</si>
  <si>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</si>
  <si>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</si>
  <si>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</si>
  <si>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</si>
  <si>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</si>
  <si>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</si>
  <si>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</si>
  <si>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</si>
  <si>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</si>
  <si>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</si>
  <si>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</si>
  <si>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</si>
  <si>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</si>
  <si>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</si>
  <si>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</si>
  <si>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</si>
  <si>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</si>
  <si>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</si>
  <si>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</si>
  <si>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</si>
  <si>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</si>
  <si>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</si>
  <si>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</si>
  <si>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</si>
  <si>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</si>
  <si>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</si>
  <si>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</si>
  <si>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</si>
  <si>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</si>
  <si>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</si>
  <si>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</si>
  <si>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</si>
  <si>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</si>
  <si>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</si>
  <si>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</si>
  <si>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</si>
  <si>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</si>
  <si>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</si>
  <si>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</si>
  <si>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</si>
  <si>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</si>
  <si>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</si>
  <si>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</si>
  <si>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</si>
  <si>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</si>
  <si>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</si>
  <si>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</si>
  <si>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</si>
  <si>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</si>
  <si>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</si>
  <si>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</si>
  <si>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</si>
  <si>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</si>
  <si>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</si>
  <si>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</si>
  <si>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</si>
  <si>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</si>
  <si>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</si>
  <si>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</si>
  <si>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</si>
  <si>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</si>
  <si>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</si>
  <si>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</si>
  <si>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</si>
  <si>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</si>
  <si>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</si>
  <si>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</si>
  <si>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</si>
  <si>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</si>
  <si>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</si>
  <si>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</si>
  <si>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</si>
  <si>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</si>
  <si>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</si>
  <si>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</si>
  <si>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</si>
  <si>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</si>
  <si>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</si>
  <si>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</si>
  <si>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</si>
  <si>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</si>
  <si>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</si>
  <si>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</si>
  <si>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</si>
  <si>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</si>
  <si>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</si>
  <si>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</si>
  <si>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</si>
  <si>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</si>
  <si>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</si>
  <si>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</si>
  <si>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</si>
  <si>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</si>
  <si>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</si>
  <si>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</si>
  <si>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</si>
  <si>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</si>
  <si>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</si>
  <si>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</si>
  <si>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</si>
  <si>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</si>
  <si>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</si>
  <si>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</si>
  <si>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</si>
  <si>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</si>
  <si>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</si>
  <si>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</si>
  <si>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</si>
  <si>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</si>
  <si>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</si>
  <si>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</si>
  <si>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</si>
  <si>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</si>
  <si>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</si>
  <si>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</si>
  <si>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</si>
  <si>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</si>
  <si>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</si>
  <si>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</si>
  <si>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</si>
  <si>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</si>
  <si>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</si>
  <si>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</si>
  <si>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</si>
  <si>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</si>
  <si>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</si>
  <si>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</si>
  <si>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</si>
  <si>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</si>
  <si>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</si>
  <si>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</si>
  <si>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</si>
  <si>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</si>
  <si>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</si>
  <si>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</si>
  <si>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</si>
  <si>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</si>
  <si>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</si>
  <si>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</si>
  <si>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</si>
  <si>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</si>
  <si>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</si>
  <si>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</si>
  <si>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</si>
  <si>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</si>
  <si>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</si>
  <si>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</si>
  <si>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</si>
  <si>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</si>
  <si>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</si>
  <si>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</si>
  <si>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</si>
  <si>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</si>
  <si>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</si>
  <si>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</si>
  <si>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</si>
  <si>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</si>
  <si>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</si>
  <si>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</si>
  <si>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</si>
  <si>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</si>
  <si>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</si>
  <si>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</si>
  <si>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</si>
  <si>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</si>
  <si>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</si>
  <si>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</si>
  <si>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</si>
  <si>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</si>
  <si>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</si>
  <si>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</si>
  <si>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</si>
  <si>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</si>
  <si>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</si>
  <si>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</si>
  <si>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</si>
  <si>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</si>
  <si>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</si>
  <si>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</si>
  <si>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</si>
  <si>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</si>
  <si>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</si>
  <si>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</si>
  <si>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</si>
  <si>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</si>
  <si>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</si>
  <si>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</si>
  <si>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</si>
  <si>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</si>
  <si>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</si>
  <si>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</si>
  <si>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</si>
  <si>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</si>
  <si>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</si>
  <si>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</si>
  <si>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</si>
  <si>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</si>
  <si>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</si>
  <si>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</si>
  <si>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</si>
  <si>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</si>
  <si>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</si>
  <si>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</si>
  <si>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</si>
  <si>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</si>
  <si>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</si>
  <si>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</si>
  <si>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</si>
  <si>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</si>
  <si>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</si>
  <si>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</si>
  <si>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</si>
  <si>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</si>
  <si>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</si>
  <si>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</si>
  <si>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</si>
  <si>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</si>
  <si>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</si>
  <si>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</si>
  <si>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</si>
  <si>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</si>
  <si>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</si>
  <si>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</si>
  <si>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</si>
  <si>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</si>
  <si>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</si>
  <si>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</si>
  <si>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</si>
  <si>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</si>
  <si>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</si>
  <si>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</si>
  <si>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</si>
  <si>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</si>
  <si>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</si>
  <si>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</si>
  <si>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</si>
  <si>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</si>
  <si>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</si>
  <si>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</si>
  <si>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</si>
  <si>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</si>
  <si>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</si>
  <si>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</si>
  <si>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</si>
  <si>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</si>
  <si>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</si>
  <si>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</si>
  <si>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</si>
  <si>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</si>
  <si>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</si>
  <si>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</si>
  <si>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</si>
  <si>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</si>
  <si>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</si>
  <si>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</si>
  <si>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</si>
  <si>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</si>
  <si>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</si>
  <si>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</si>
  <si>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</si>
  <si>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</si>
  <si>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</si>
  <si>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</si>
  <si>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</si>
  <si>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</si>
  <si>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</si>
  <si>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</si>
  <si>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</si>
  <si>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</si>
  <si>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</si>
  <si>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</si>
  <si>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</si>
  <si>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</si>
  <si>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</si>
  <si>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</si>
  <si>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</si>
  <si>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</si>
  <si>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</si>
  <si>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</si>
  <si>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</si>
  <si>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</si>
  <si>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</si>
  <si>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</si>
  <si>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</si>
  <si>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</si>
  <si>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</si>
  <si>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</si>
  <si>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</si>
  <si>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</si>
  <si>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</si>
  <si>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</si>
  <si>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</si>
  <si>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</si>
  <si>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</si>
  <si>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</si>
  <si>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</si>
  <si>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</si>
  <si>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</si>
  <si>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</si>
  <si>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</si>
  <si>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</si>
  <si>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</si>
  <si>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</si>
  <si>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</si>
  <si>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</si>
  <si>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</si>
  <si>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</si>
  <si>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</si>
  <si>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</si>
  <si>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</si>
  <si>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</si>
  <si>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</si>
  <si>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</si>
  <si>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</si>
  <si>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</si>
  <si>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</si>
  <si>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</si>
  <si>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</si>
  <si>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</si>
  <si>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</si>
  <si>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</si>
  <si>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</si>
  <si>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</si>
  <si>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</si>
  <si>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</si>
  <si>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</si>
  <si>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</si>
  <si>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</si>
  <si>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</si>
  <si>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</si>
  <si>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</si>
  <si>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</si>
  <si>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</si>
  <si>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</si>
  <si>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</si>
  <si>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</si>
  <si>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</si>
  <si>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</si>
  <si>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</si>
  <si>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</si>
  <si>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</si>
  <si>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</si>
  <si>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</si>
  <si>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</si>
  <si>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</si>
  <si>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</si>
  <si>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</si>
  <si>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</si>
  <si>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</si>
  <si>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</si>
  <si>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</si>
  <si>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</si>
  <si>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</si>
  <si>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</si>
  <si>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</si>
  <si>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</si>
  <si>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</si>
  <si>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</si>
  <si>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</si>
  <si>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</si>
  <si>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</si>
  <si>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</si>
  <si>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</si>
  <si>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</si>
  <si>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</si>
  <si>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</si>
  <si>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</si>
  <si>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</si>
  <si>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</si>
  <si>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</si>
  <si>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</si>
  <si>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</si>
  <si>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</si>
  <si>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</si>
  <si>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</si>
  <si>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</si>
  <si>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</si>
  <si>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</si>
  <si>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</si>
  <si>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</si>
  <si>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</si>
  <si>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</si>
  <si>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</si>
  <si>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</si>
  <si>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</si>
  <si>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</si>
  <si>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</si>
  <si>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</si>
  <si>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</si>
  <si>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</si>
  <si>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</si>
  <si>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</si>
  <si>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</si>
  <si>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</si>
  <si>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</si>
  <si>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</si>
  <si>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</si>
  <si>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</si>
  <si>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</si>
  <si>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</si>
  <si>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</si>
  <si>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</si>
  <si>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</si>
  <si>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</si>
  <si>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</si>
  <si>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</si>
  <si>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</si>
  <si>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</si>
  <si>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</si>
  <si>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</si>
  <si>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</si>
  <si>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</si>
  <si>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</si>
  <si>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</si>
  <si>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</si>
  <si>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</si>
  <si>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</si>
  <si>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</si>
  <si>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</si>
  <si>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</si>
  <si>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</si>
  <si>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</si>
  <si>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</si>
  <si>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</si>
  <si>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</si>
  <si>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</si>
  <si>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</si>
  <si>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</si>
  <si>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</si>
  <si>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</si>
  <si>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</si>
  <si>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</si>
  <si>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</si>
  <si>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</si>
  <si>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</si>
  <si>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</si>
  <si>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</si>
  <si>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</si>
  <si>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</si>
  <si>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</si>
  <si>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</si>
  <si>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</si>
  <si>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</si>
  <si>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</si>
  <si>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</si>
  <si>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</si>
  <si>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</si>
  <si>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</si>
  <si>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</si>
  <si>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</si>
  <si>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</si>
  <si>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</si>
  <si>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</si>
  <si>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</si>
  <si>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</si>
  <si>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</si>
  <si>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</si>
  <si>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</si>
  <si>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</si>
  <si>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</si>
  <si>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</si>
  <si>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</si>
  <si>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</si>
  <si>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</si>
  <si>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</si>
  <si>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</si>
  <si>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</si>
  <si>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</si>
  <si>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</si>
  <si>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</si>
  <si>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</si>
  <si>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</si>
  <si>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</si>
  <si>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</si>
  <si>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</si>
  <si>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</si>
  <si>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</si>
  <si>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</si>
  <si>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</si>
  <si>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</si>
  <si>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</si>
  <si>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</si>
  <si>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</si>
  <si>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</si>
  <si>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</si>
  <si>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</si>
  <si>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</si>
  <si>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</si>
  <si>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</si>
  <si>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</si>
  <si>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</si>
  <si>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</si>
  <si>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</si>
  <si>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</si>
  <si>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</si>
  <si>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</si>
  <si>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</si>
  <si>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</si>
  <si>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</si>
  <si>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</si>
  <si>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</si>
  <si>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</si>
  <si>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</si>
  <si>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</si>
  <si>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</si>
  <si>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</si>
  <si>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</si>
  <si>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</si>
  <si>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</si>
  <si>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</si>
  <si>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</si>
  <si>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</si>
  <si>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</si>
  <si>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</si>
  <si>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</si>
  <si>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</si>
  <si>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</si>
  <si>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</si>
  <si>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</si>
  <si>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</si>
  <si>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</si>
  <si>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</si>
  <si>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</si>
  <si>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</si>
  <si>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</si>
  <si>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</si>
  <si>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</si>
  <si>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</si>
  <si>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</si>
  <si>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</si>
  <si>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</si>
  <si>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</si>
  <si>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</si>
  <si>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</si>
  <si>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</si>
  <si>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</si>
  <si>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</si>
  <si>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</si>
  <si>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</si>
  <si>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</si>
  <si>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</si>
  <si>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</si>
  <si>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</si>
  <si>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</si>
  <si>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</si>
  <si>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</si>
  <si>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</si>
  <si>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</si>
  <si>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</si>
  <si>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</si>
  <si>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</si>
  <si>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</si>
  <si>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</si>
  <si>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</si>
  <si>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</si>
  <si>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</si>
  <si>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</si>
  <si>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</si>
  <si>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</si>
  <si>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</si>
  <si>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</si>
  <si>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</si>
  <si>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</si>
  <si>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</si>
  <si>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</si>
  <si>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</si>
  <si>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</si>
  <si>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</si>
  <si>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</si>
  <si>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</si>
  <si>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</si>
  <si>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</si>
  <si>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</si>
  <si>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</si>
  <si>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</si>
  <si>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</si>
  <si>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</si>
  <si>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</si>
  <si>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</si>
  <si>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</si>
  <si>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</si>
  <si>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</si>
  <si>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</si>
  <si>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</si>
  <si>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</si>
  <si>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</si>
  <si>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</si>
  <si>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</si>
  <si>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</si>
  <si>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</si>
  <si>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</si>
  <si>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</si>
  <si>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</si>
  <si>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</si>
  <si>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</si>
  <si>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</si>
  <si>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</si>
  <si>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</si>
  <si>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</si>
  <si>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</si>
  <si>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</si>
  <si>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</si>
  <si>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</si>
  <si>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</si>
  <si>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</si>
  <si>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</si>
  <si>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</si>
  <si>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</si>
  <si>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</si>
  <si>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</si>
  <si>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</si>
  <si>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</si>
  <si>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</si>
  <si>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</si>
  <si>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</si>
  <si>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</si>
  <si>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</si>
  <si>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</si>
  <si>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</si>
  <si>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</si>
  <si>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</si>
  <si>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</si>
  <si>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</si>
  <si>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</si>
  <si>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</si>
  <si>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</si>
  <si>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</si>
  <si>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</si>
  <si>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</si>
  <si>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</si>
  <si>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</si>
  <si>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</si>
  <si>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</si>
  <si>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</si>
  <si>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</si>
  <si>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</si>
  <si>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</si>
  <si>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</si>
  <si>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</si>
  <si>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</si>
  <si>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</si>
  <si>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</si>
  <si>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</si>
  <si>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</si>
  <si>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</si>
  <si>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</si>
  <si>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</si>
  <si>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</si>
  <si>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</si>
  <si>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</si>
  <si>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</si>
  <si>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</si>
  <si>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</si>
  <si>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</si>
  <si>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</si>
  <si>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</si>
  <si>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</si>
  <si>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</si>
  <si>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</si>
  <si>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</si>
  <si>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</si>
  <si>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</si>
  <si>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</si>
  <si>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</si>
  <si>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</si>
  <si>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</si>
  <si>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</si>
  <si>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</si>
  <si>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</si>
  <si>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</si>
  <si>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</si>
  <si>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</si>
  <si>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</si>
  <si>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</si>
  <si>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</si>
  <si>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</si>
  <si>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</si>
  <si>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</si>
  <si>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</si>
  <si>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</si>
  <si>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</si>
  <si>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</si>
  <si>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</si>
  <si>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</si>
  <si>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</si>
  <si>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</si>
  <si>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</si>
  <si>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</si>
  <si>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</si>
  <si>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</si>
  <si>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</si>
  <si>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</si>
  <si>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</si>
  <si>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</si>
  <si>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</si>
  <si>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</si>
  <si>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</si>
  <si>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</si>
  <si>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</si>
  <si>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</si>
  <si>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</si>
  <si>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</si>
  <si>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</si>
  <si>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</si>
  <si>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</si>
  <si>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</si>
  <si>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</si>
  <si>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</si>
  <si>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</si>
  <si>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</si>
  <si>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</si>
  <si>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</si>
  <si>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</si>
  <si>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</si>
  <si>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</si>
  <si>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</si>
  <si>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</si>
  <si>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</si>
  <si>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</si>
  <si>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</si>
  <si>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</si>
  <si>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</si>
  <si>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</si>
  <si>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</si>
  <si>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</si>
  <si>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</si>
  <si>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</si>
  <si>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</si>
  <si>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</si>
  <si>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</si>
  <si>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</si>
  <si>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</si>
  <si>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</si>
  <si>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</si>
  <si>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</si>
  <si>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</si>
  <si>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</si>
  <si>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</si>
  <si>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</si>
  <si>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</si>
  <si>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</si>
  <si>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</si>
  <si>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</si>
  <si>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</si>
  <si>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</si>
  <si>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</si>
  <si>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</si>
  <si>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</si>
  <si>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</si>
  <si>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</si>
  <si>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</si>
  <si>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</si>
  <si>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</si>
  <si>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</si>
  <si>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</si>
  <si>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</si>
  <si>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</si>
  <si>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</si>
  <si>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</si>
  <si>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</si>
  <si>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</si>
  <si>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</si>
  <si>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</si>
  <si>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</si>
  <si>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</si>
  <si>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</si>
  <si>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</si>
  <si>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</si>
  <si>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</si>
  <si>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</si>
  <si>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</si>
  <si>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</si>
  <si>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</si>
  <si>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</si>
  <si>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</si>
  <si>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</si>
  <si>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</si>
  <si>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</si>
  <si>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</si>
  <si>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</si>
  <si>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</si>
  <si>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</si>
  <si>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</si>
  <si>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</si>
  <si>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</si>
  <si>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</si>
  <si>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</si>
  <si>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</si>
  <si>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</si>
  <si>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</si>
  <si>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</si>
  <si>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</si>
  <si>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</si>
  <si>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</si>
  <si>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</si>
  <si>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</si>
  <si>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</si>
  <si>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</si>
  <si>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</si>
  <si>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</si>
  <si>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</si>
  <si>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</si>
  <si>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</si>
  <si>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</si>
  <si>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</si>
  <si>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</si>
  <si>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</si>
  <si>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</si>
  <si>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</si>
  <si>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</si>
  <si>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</si>
  <si>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</si>
  <si>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</si>
  <si>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</si>
  <si>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</si>
  <si>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</si>
  <si>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</si>
  <si>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</si>
  <si>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</si>
  <si>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</si>
  <si>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</si>
  <si>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</si>
  <si>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</si>
  <si>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</si>
  <si>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</si>
  <si>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</si>
  <si>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</si>
  <si>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</si>
  <si>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</si>
  <si>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</si>
  <si>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</si>
  <si>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</si>
  <si>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</si>
  <si>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</si>
  <si>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</si>
  <si>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</si>
  <si>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</si>
  <si>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</si>
  <si>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</si>
  <si>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</si>
  <si>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</si>
  <si>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</si>
  <si>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</si>
  <si>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</si>
  <si>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</si>
  <si>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</si>
  <si>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</si>
  <si>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</si>
  <si>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</si>
  <si>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</si>
  <si>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</si>
  <si>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</si>
  <si>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</si>
  <si>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</si>
  <si>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</si>
  <si>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</si>
  <si>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</si>
  <si>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</si>
  <si>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</si>
  <si>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</si>
  <si>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</si>
  <si>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</si>
  <si>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</si>
  <si>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</si>
  <si>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</si>
  <si>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</si>
  <si>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</si>
  <si>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</si>
  <si>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</si>
  <si>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</si>
  <si>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</si>
  <si>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</si>
  <si>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</si>
  <si>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</si>
  <si>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</si>
  <si>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</si>
  <si>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</si>
  <si>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</si>
  <si>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</si>
  <si>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</si>
  <si>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</si>
  <si>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</si>
  <si>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</si>
  <si>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</si>
  <si>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</si>
  <si>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</si>
  <si>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</si>
  <si>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</si>
  <si>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</si>
  <si>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</si>
  <si>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</si>
  <si>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</si>
  <si>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</si>
  <si>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</si>
  <si>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</si>
  <si>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</si>
  <si>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</si>
  <si>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</si>
  <si>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</si>
  <si>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</si>
  <si>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</si>
  <si>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</si>
  <si>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</si>
  <si>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</si>
  <si>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</si>
  <si>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</si>
  <si>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</si>
  <si>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</si>
  <si>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</si>
  <si>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</si>
  <si>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</si>
  <si>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</si>
  <si>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</si>
  <si>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</si>
  <si>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</si>
  <si>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</si>
  <si>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</si>
  <si>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</si>
  <si>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</si>
  <si>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</si>
  <si>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</si>
  <si>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</si>
  <si>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</si>
  <si>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</si>
  <si>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</si>
  <si>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</si>
  <si>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</si>
  <si>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</si>
  <si>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</si>
  <si>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</si>
  <si>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</si>
  <si>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</si>
  <si>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</si>
  <si>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</si>
  <si>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</si>
  <si>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</si>
  <si>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</si>
  <si>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</si>
  <si>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</si>
  <si>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</si>
  <si>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</si>
  <si>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</si>
  <si>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</si>
  <si>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</si>
  <si>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</si>
  <si>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</si>
  <si>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</si>
  <si>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</si>
  <si>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</si>
  <si>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</si>
  <si>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</si>
  <si>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</si>
  <si>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</si>
  <si>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</si>
  <si>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</si>
  <si>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</si>
  <si>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</si>
  <si>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</si>
  <si>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</si>
  <si>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</si>
  <si>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</si>
  <si>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</si>
  <si>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</si>
  <si>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</si>
  <si>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</si>
  <si>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</si>
  <si>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</si>
  <si>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</si>
  <si>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</si>
  <si>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</si>
  <si>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</si>
  <si>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</si>
  <si>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</si>
  <si>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</si>
  <si>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</si>
  <si>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</si>
  <si>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</si>
  <si>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</si>
  <si>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</si>
  <si>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</si>
  <si>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</si>
  <si>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</si>
  <si>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</si>
  <si>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</si>
  <si>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</si>
  <si>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</si>
  <si>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</si>
  <si>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</si>
  <si>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</si>
  <si>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</si>
  <si>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</si>
  <si>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</si>
  <si>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</si>
  <si>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</si>
  <si>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</si>
  <si>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</si>
  <si>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</si>
  <si>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</si>
  <si>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</si>
  <si>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</si>
  <si>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</si>
  <si>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</si>
  <si>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</si>
  <si>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</si>
  <si>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</si>
  <si>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</si>
  <si>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</si>
  <si>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</si>
  <si>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</si>
  <si>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</si>
  <si>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</si>
  <si>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</si>
  <si>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</si>
  <si>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</si>
  <si>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</si>
  <si>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</si>
  <si>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</si>
  <si>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</si>
  <si>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</si>
  <si>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</si>
  <si>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</si>
  <si>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</si>
  <si>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</si>
  <si>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</si>
  <si>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</si>
  <si>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</si>
  <si>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</si>
  <si>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</si>
  <si>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</si>
  <si>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</si>
  <si>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</si>
  <si>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</si>
  <si>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</si>
  <si>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</si>
  <si>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</si>
  <si>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</si>
  <si>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</si>
  <si>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</si>
  <si>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</si>
  <si>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</si>
  <si>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</si>
  <si>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</si>
  <si>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</si>
  <si>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</si>
  <si>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</si>
  <si>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</si>
  <si>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</si>
  <si>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</si>
  <si>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</si>
  <si>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</si>
  <si>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</si>
  <si>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</si>
  <si>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</si>
  <si>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</si>
  <si>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</si>
  <si>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</si>
  <si>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</si>
  <si>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</si>
  <si>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</si>
  <si>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</si>
  <si>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</si>
  <si>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</si>
  <si>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</si>
  <si>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</si>
  <si>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</si>
  <si>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</si>
  <si>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</si>
  <si>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</si>
  <si>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</si>
  <si>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</si>
  <si>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</si>
  <si>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</si>
  <si>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</si>
  <si>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</si>
  <si>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</si>
  <si>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</si>
  <si>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</si>
  <si>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</si>
  <si>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</si>
  <si>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</si>
  <si>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</si>
  <si>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</si>
  <si>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</si>
  <si>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</si>
  <si>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</si>
  <si>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</si>
  <si>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</si>
  <si>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</si>
  <si>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</si>
  <si>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</si>
  <si>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</si>
  <si>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</si>
  <si>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</si>
  <si>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</si>
  <si>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</si>
  <si>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</si>
  <si>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</si>
  <si>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</si>
  <si>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</si>
  <si>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</si>
  <si>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</si>
  <si>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</si>
  <si>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</si>
  <si>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</si>
  <si>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</si>
  <si>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</si>
  <si>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</si>
  <si>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</si>
  <si>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</si>
  <si>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</si>
  <si>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</si>
  <si>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</si>
  <si>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</si>
  <si>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</si>
  <si>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</si>
  <si>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</si>
  <si>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</si>
  <si>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</si>
  <si>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</si>
  <si>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</si>
  <si>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</si>
  <si>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</si>
  <si>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</si>
  <si>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</si>
  <si>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</si>
  <si>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</si>
  <si>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</si>
  <si>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</si>
  <si>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</si>
  <si>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</si>
  <si>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</si>
  <si>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</si>
  <si>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</si>
  <si>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</si>
  <si>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</si>
  <si>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</si>
  <si>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</si>
  <si>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</si>
  <si>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</si>
  <si>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</si>
  <si>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</si>
  <si>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</si>
  <si>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</si>
  <si>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</si>
  <si>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</si>
  <si>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</si>
  <si>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</si>
  <si>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</si>
  <si>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</si>
  <si>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</si>
  <si>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</si>
  <si>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</si>
  <si>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</si>
  <si>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</si>
  <si>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</si>
  <si>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</si>
  <si>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</si>
  <si>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</si>
  <si>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</si>
  <si>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</si>
  <si>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</si>
  <si>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</si>
  <si>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</si>
  <si>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</si>
  <si>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</si>
  <si>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</si>
  <si>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</si>
  <si>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</si>
  <si>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</si>
  <si>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</si>
  <si>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</si>
  <si>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</si>
  <si>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</si>
  <si>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</si>
  <si>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</si>
  <si>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</si>
  <si>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</si>
  <si>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</si>
  <si>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</si>
  <si>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</si>
  <si>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</si>
  <si>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</si>
  <si>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</si>
  <si>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</si>
  <si>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</si>
  <si>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</si>
  <si>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</si>
  <si>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</si>
  <si>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</si>
  <si>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</si>
  <si>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</si>
  <si>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</si>
  <si>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</si>
  <si>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</si>
  <si>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</si>
  <si>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</si>
  <si>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</si>
  <si>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</si>
  <si>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</si>
  <si>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</si>
  <si>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</si>
  <si>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</si>
  <si>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</si>
  <si>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</si>
  <si>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</si>
  <si>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</si>
  <si>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</si>
  <si>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</si>
  <si>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</si>
  <si>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</si>
  <si>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</si>
  <si>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</si>
  <si>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</si>
  <si>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</si>
  <si>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</si>
  <si>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</si>
  <si>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</si>
  <si>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</si>
  <si>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</si>
  <si>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</si>
  <si>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</si>
  <si>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</si>
  <si>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</si>
  <si>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</si>
  <si>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</si>
  <si>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</si>
  <si>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</si>
  <si>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</si>
  <si>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</si>
  <si>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</si>
  <si>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</si>
  <si>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</si>
  <si>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</si>
  <si>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</si>
  <si>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</si>
  <si>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</si>
  <si>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</si>
  <si>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</si>
  <si>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</si>
  <si>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</si>
  <si>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</si>
  <si>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</si>
  <si>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</si>
  <si>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</si>
  <si>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</si>
  <si>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</si>
  <si>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</si>
  <si>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</si>
  <si>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</si>
  <si>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</si>
  <si>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</si>
  <si>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</si>
  <si>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</si>
  <si>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</si>
  <si>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</si>
  <si>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</si>
  <si>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</si>
  <si>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</si>
  <si>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</si>
  <si>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</si>
  <si>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</si>
  <si>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</si>
  <si>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</si>
  <si>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</si>
  <si>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</si>
  <si>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</si>
  <si>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</si>
  <si>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</si>
  <si>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</si>
  <si>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</si>
  <si>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</si>
  <si>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</si>
  <si>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</si>
  <si>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</si>
  <si>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</si>
  <si>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</si>
  <si>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</si>
  <si>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</si>
  <si>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</si>
  <si>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</si>
  <si>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</si>
  <si>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</si>
  <si>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</si>
  <si>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</si>
  <si>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</si>
  <si>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</si>
  <si>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</si>
  <si>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</si>
  <si>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</si>
  <si>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</si>
  <si>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</si>
  <si>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</si>
  <si>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</si>
  <si>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</si>
  <si>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</si>
  <si>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</si>
  <si>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</si>
  <si>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</si>
  <si>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</si>
  <si>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</si>
  <si>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</si>
  <si>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</si>
  <si>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</si>
  <si>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</si>
  <si>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</si>
  <si>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</si>
  <si>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</si>
  <si>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</si>
  <si>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</si>
  <si>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</si>
  <si>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</si>
  <si>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</si>
  <si>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</si>
  <si>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</si>
  <si>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</si>
  <si>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</si>
  <si>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</si>
  <si>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</si>
  <si>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</si>
  <si>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</si>
  <si>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</si>
  <si>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</si>
  <si>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</si>
  <si>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</si>
  <si>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</si>
  <si>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</si>
  <si>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</si>
  <si>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</si>
  <si>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</si>
  <si>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</si>
  <si>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</si>
  <si>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</si>
  <si>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</si>
  <si>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</si>
  <si>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</si>
  <si>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</si>
  <si>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</si>
  <si>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</si>
  <si>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</si>
  <si>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</si>
  <si>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</si>
  <si>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</si>
  <si>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</si>
  <si>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</si>
  <si>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</si>
  <si>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</si>
  <si>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</si>
  <si>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</si>
  <si>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</si>
  <si>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</si>
  <si>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</si>
  <si>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</si>
  <si>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</si>
  <si>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</si>
  <si>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</si>
  <si>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</si>
  <si>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</si>
  <si>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</si>
  <si>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</si>
  <si>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</si>
  <si>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</si>
  <si>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</si>
  <si>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</si>
  <si>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</si>
  <si>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</si>
  <si>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</si>
  <si>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</si>
  <si>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</si>
  <si>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</si>
  <si>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</si>
  <si>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</si>
  <si>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</si>
  <si>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</si>
  <si>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</si>
  <si>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</si>
  <si>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</si>
  <si>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</si>
  <si>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</si>
  <si>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</si>
  <si>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</si>
  <si>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</si>
  <si>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</si>
  <si>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</si>
  <si>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</si>
  <si>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</si>
  <si>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</si>
  <si>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</si>
  <si>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</si>
  <si>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</si>
  <si>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</si>
  <si>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</si>
  <si>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</si>
  <si>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</si>
  <si>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</si>
  <si>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</si>
  <si>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</si>
  <si>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</si>
  <si>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</si>
  <si>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</si>
  <si>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</si>
  <si>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</si>
  <si>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</si>
  <si>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</si>
  <si>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</si>
  <si>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</si>
  <si>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</si>
  <si>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</si>
  <si>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</si>
  <si>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</si>
  <si>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</si>
  <si>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</si>
  <si>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</si>
  <si>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</si>
  <si>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</si>
  <si>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</si>
  <si>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</si>
  <si>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</si>
  <si>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</si>
  <si>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</si>
  <si>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</si>
  <si>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</si>
  <si>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</si>
  <si>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</si>
  <si>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</si>
  <si>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</si>
  <si>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</si>
  <si>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</si>
  <si>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</si>
  <si>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</si>
  <si>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</si>
  <si>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</si>
  <si>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</si>
  <si>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</si>
  <si>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</si>
  <si>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</si>
  <si>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</si>
  <si>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</si>
  <si>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</si>
  <si>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</si>
  <si>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</si>
  <si>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</si>
  <si>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</si>
  <si>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</si>
  <si>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</si>
  <si>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</si>
  <si>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</si>
  <si>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</si>
  <si>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</si>
  <si>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</si>
  <si>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</si>
  <si>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</si>
  <si>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</si>
  <si>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</si>
  <si>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</si>
  <si>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</si>
  <si>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</si>
  <si>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</si>
  <si>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</si>
  <si>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</si>
  <si>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</si>
  <si>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</si>
  <si>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</si>
  <si>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</si>
  <si>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</si>
  <si>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</si>
  <si>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</si>
  <si>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</si>
  <si>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</si>
  <si>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</si>
  <si>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</si>
  <si>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</si>
  <si>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</si>
  <si>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</si>
  <si>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</si>
  <si>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</si>
  <si>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</si>
  <si>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</si>
  <si>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</si>
  <si>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</si>
  <si>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</si>
  <si>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</si>
  <si>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</si>
  <si>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</si>
  <si>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</si>
  <si>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</si>
  <si>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</si>
  <si>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</si>
  <si>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</si>
  <si>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</si>
  <si>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</si>
  <si>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</si>
  <si>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</si>
  <si>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</si>
  <si>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</si>
  <si>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</si>
  <si>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</si>
  <si>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</si>
  <si>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</si>
  <si>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</si>
  <si>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</si>
  <si>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</si>
  <si>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</si>
  <si>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</si>
  <si>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</si>
  <si>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</si>
  <si>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</si>
  <si>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</si>
  <si>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</si>
  <si>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</si>
  <si>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</si>
  <si>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</si>
  <si>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</si>
  <si>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</si>
  <si>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</si>
  <si>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</si>
  <si>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</si>
  <si>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</si>
  <si>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</si>
  <si>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</si>
  <si>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</si>
  <si>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</si>
  <si>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</si>
  <si>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</si>
  <si>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</si>
  <si>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</si>
  <si>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</si>
  <si>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</si>
  <si>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</si>
  <si>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</si>
  <si>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</si>
  <si>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</si>
  <si>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</si>
  <si>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</si>
  <si>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</si>
  <si>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</si>
  <si>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</si>
  <si>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</si>
  <si>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</si>
  <si>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</si>
  <si>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</si>
  <si>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</si>
  <si>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</si>
  <si>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</si>
  <si>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</si>
  <si>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</si>
  <si>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</si>
  <si>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</si>
  <si>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</si>
  <si>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</si>
  <si>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</si>
  <si>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</si>
  <si>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</si>
  <si>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</si>
  <si>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</si>
  <si>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</si>
  <si>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</si>
  <si>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</si>
  <si>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</si>
  <si>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</si>
  <si>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</si>
  <si>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</si>
  <si>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</si>
  <si>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</si>
  <si>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</si>
  <si>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</si>
  <si>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</si>
  <si>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</si>
  <si>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</si>
  <si>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</si>
  <si>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</si>
  <si>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</si>
  <si>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</si>
  <si>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</si>
  <si>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</si>
  <si>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</si>
  <si>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</si>
  <si>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</si>
  <si>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</si>
  <si>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</si>
  <si>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</si>
  <si>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</si>
  <si>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</si>
  <si>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</si>
  <si>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</si>
  <si>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</si>
  <si>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</si>
  <si>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</si>
  <si>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</si>
  <si>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</si>
  <si>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</si>
  <si>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</si>
  <si>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</si>
  <si>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</si>
  <si>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</si>
  <si>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</si>
  <si>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</si>
  <si>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</si>
  <si>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</si>
  <si>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</si>
  <si>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</si>
  <si>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</si>
  <si>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</si>
  <si>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</si>
  <si>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</si>
  <si>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</si>
  <si>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</si>
  <si>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</si>
  <si>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</si>
  <si>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</si>
  <si>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</si>
  <si>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</si>
  <si>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</si>
  <si>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</si>
  <si>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</si>
  <si>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</si>
  <si>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</si>
  <si>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</si>
  <si>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</si>
  <si>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</si>
  <si>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</si>
  <si>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</si>
  <si>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</si>
  <si>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</si>
  <si>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</si>
  <si>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</si>
  <si>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</si>
  <si>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</si>
  <si>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</si>
  <si>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</si>
  <si>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</si>
  <si>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</si>
  <si>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</si>
  <si>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</si>
  <si>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</si>
  <si>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</si>
  <si>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</si>
  <si>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</si>
  <si>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</si>
  <si>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</si>
  <si>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</si>
  <si>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</si>
  <si>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</si>
  <si>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</si>
  <si>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</si>
  <si>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</si>
  <si>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</si>
  <si>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</si>
  <si>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</si>
  <si>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</si>
  <si>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</si>
  <si>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</si>
  <si>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</si>
  <si>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</si>
  <si>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</si>
  <si>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</si>
  <si>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</si>
  <si>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</si>
  <si>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</si>
  <si>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</si>
  <si>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</si>
  <si>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</si>
  <si>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</si>
  <si>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</si>
  <si>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</si>
  <si>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</si>
  <si>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</si>
  <si>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</si>
  <si>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</si>
  <si>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</si>
  <si>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</si>
  <si>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</si>
  <si>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</si>
  <si>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</si>
  <si>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</si>
  <si>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</si>
  <si>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</si>
  <si>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</si>
  <si>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</si>
  <si>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</si>
  <si>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</si>
  <si>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</si>
  <si>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</si>
  <si>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</si>
  <si>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</si>
  <si>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</si>
  <si>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</si>
  <si>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</si>
  <si>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</si>
  <si>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</si>
  <si>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</si>
  <si>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</si>
  <si>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</si>
  <si>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</si>
  <si>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</si>
  <si>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</si>
  <si>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</si>
  <si>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</si>
  <si>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</si>
  <si>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</si>
  <si>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</si>
  <si>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</si>
  <si>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</si>
  <si>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</si>
  <si>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</si>
  <si>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</si>
  <si>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</si>
  <si>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</si>
  <si>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</si>
  <si>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</si>
  <si>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</si>
  <si>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</si>
  <si>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</si>
  <si>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</si>
  <si>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</si>
  <si>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</si>
  <si>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</si>
  <si>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</si>
  <si>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</si>
  <si>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</si>
  <si>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</si>
  <si>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</si>
  <si>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</si>
  <si>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</si>
  <si>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</si>
  <si>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</si>
  <si>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</si>
  <si>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</si>
  <si>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</si>
  <si>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</si>
  <si>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</si>
  <si>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</si>
  <si>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</si>
  <si>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</si>
  <si>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</si>
  <si>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</si>
  <si>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</si>
  <si>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</si>
  <si>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</si>
  <si>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</si>
  <si>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</si>
  <si>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</si>
  <si>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</si>
  <si>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</si>
  <si>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</si>
  <si>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</si>
  <si>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</si>
  <si>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</si>
  <si>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</si>
  <si>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</si>
  <si>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</si>
  <si>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</si>
  <si>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</si>
  <si>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</si>
  <si>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</si>
  <si>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</si>
  <si>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</si>
  <si>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</si>
  <si>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</si>
  <si>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</si>
  <si>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</si>
  <si>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</si>
  <si>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</si>
  <si>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</si>
  <si>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</si>
  <si>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</si>
  <si>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</si>
  <si>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</si>
  <si>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</si>
  <si>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</si>
  <si>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</si>
  <si>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</si>
  <si>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</si>
  <si>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</si>
  <si>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</si>
  <si>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</si>
  <si>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</si>
  <si>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</si>
  <si>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</si>
  <si>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</si>
  <si>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</si>
  <si>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</si>
  <si>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</si>
  <si>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</si>
  <si>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</si>
  <si>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</si>
  <si>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</si>
  <si>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</si>
  <si>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</si>
  <si>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</si>
  <si>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</si>
  <si>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</si>
  <si>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</si>
  <si>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</si>
  <si>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</si>
  <si>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</si>
  <si>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</si>
  <si>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</si>
  <si>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</si>
  <si>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</si>
  <si>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</si>
  <si>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</si>
  <si>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</si>
  <si>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</si>
  <si>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</si>
  <si>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</si>
  <si>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</si>
  <si>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</si>
  <si>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</si>
  <si>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</si>
  <si>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</si>
  <si>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</si>
  <si>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</si>
  <si>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</si>
  <si>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</si>
  <si>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</si>
  <si>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</si>
  <si>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</si>
  <si>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</si>
  <si>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</si>
  <si>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</si>
  <si>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</si>
  <si>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</si>
  <si>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</si>
  <si>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</si>
  <si>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</si>
  <si>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</si>
  <si>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</si>
  <si>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</si>
  <si>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</si>
  <si>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</si>
  <si>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</si>
  <si>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</si>
  <si>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</si>
  <si>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</si>
  <si>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</si>
  <si>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</si>
  <si>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</si>
  <si>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</si>
  <si>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</si>
  <si>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</si>
  <si>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</si>
  <si>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</si>
  <si>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</si>
  <si>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</si>
  <si>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</si>
  <si>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</si>
  <si>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</si>
  <si>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</si>
  <si>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</si>
  <si>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</si>
  <si>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</si>
  <si>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</si>
  <si>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</si>
  <si>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</si>
  <si>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</si>
  <si>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</si>
  <si>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</si>
  <si>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</si>
  <si>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</si>
  <si>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</si>
  <si>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</si>
  <si>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</si>
  <si>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</si>
  <si>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</si>
  <si>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</si>
  <si>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</si>
  <si>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</si>
  <si>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</si>
  <si>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</si>
  <si>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</si>
  <si>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</si>
  <si>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</si>
  <si>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</si>
  <si>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</si>
  <si>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</si>
  <si>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</si>
  <si>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</si>
  <si>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</si>
  <si>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</si>
  <si>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</si>
  <si>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</si>
  <si>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</si>
  <si>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</si>
  <si>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</si>
  <si>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</si>
  <si>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</si>
  <si>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</si>
  <si>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</si>
  <si>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</si>
  <si>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</si>
  <si>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</si>
  <si>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</si>
  <si>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</si>
  <si>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</si>
  <si>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</si>
  <si>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</si>
  <si>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</si>
  <si>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</si>
  <si>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</si>
  <si>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</si>
  <si>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</si>
  <si>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</si>
  <si>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</si>
  <si>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</si>
  <si>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</si>
  <si>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</si>
  <si>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</si>
  <si>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</si>
  <si>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</si>
  <si>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</si>
  <si>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</si>
  <si>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</si>
  <si>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</si>
  <si>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</si>
  <si>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</si>
  <si>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</si>
  <si>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</si>
  <si>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</si>
  <si>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</si>
  <si>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</si>
  <si>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</si>
  <si>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</si>
  <si>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</si>
  <si>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</si>
  <si>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</si>
  <si>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</si>
  <si>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</si>
  <si>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</si>
  <si>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</si>
  <si>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</si>
  <si>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</si>
  <si>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</si>
  <si>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</si>
  <si>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</si>
  <si>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</si>
  <si>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</si>
  <si>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</si>
  <si>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</si>
  <si>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</si>
  <si>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</si>
  <si>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</si>
  <si>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</si>
  <si>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</si>
  <si>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</si>
  <si>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</si>
  <si>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</si>
  <si>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</si>
  <si>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</si>
  <si>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</si>
  <si>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</si>
  <si>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</si>
  <si>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</si>
  <si>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</si>
  <si>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</si>
  <si>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</si>
  <si>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</si>
  <si>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</si>
  <si>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</si>
  <si>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</si>
  <si>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</si>
  <si>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</si>
  <si>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</si>
  <si>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</si>
  <si>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</si>
  <si>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</si>
  <si>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</si>
  <si>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</si>
  <si>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</si>
  <si>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</si>
  <si>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</si>
  <si>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</si>
  <si>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</si>
  <si>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</si>
  <si>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</si>
  <si>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</si>
  <si>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</si>
  <si>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</si>
  <si>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</si>
  <si>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</si>
  <si>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</si>
  <si>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</si>
  <si>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</si>
  <si>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</si>
  <si>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</si>
  <si>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</si>
  <si>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</si>
  <si>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</si>
  <si>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</si>
  <si>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</si>
  <si>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</si>
  <si>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</si>
  <si>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</si>
  <si>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</si>
  <si>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</si>
  <si>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</si>
  <si>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</si>
  <si>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</si>
  <si>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</si>
  <si>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</si>
  <si>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</si>
  <si>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</si>
  <si>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</si>
  <si>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</si>
  <si>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</si>
  <si>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</si>
  <si>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</si>
  <si>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</si>
  <si>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</si>
  <si>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</si>
  <si>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</si>
  <si>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</si>
  <si>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</si>
  <si>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</si>
  <si>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</si>
  <si>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</si>
  <si>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</si>
  <si>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</si>
  <si>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</si>
  <si>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</si>
  <si>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</si>
  <si>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</si>
  <si>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</si>
  <si>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</si>
  <si>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</si>
  <si>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</si>
  <si>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</si>
  <si>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</si>
  <si>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</si>
  <si>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</si>
  <si>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</si>
  <si>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</si>
  <si>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</si>
  <si>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</si>
  <si>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</si>
  <si>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</si>
  <si>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</si>
  <si>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</si>
  <si>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</si>
  <si>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</si>
  <si>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</si>
  <si>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</si>
  <si>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</si>
  <si>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</si>
  <si>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</si>
  <si>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</si>
  <si>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</si>
  <si>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</si>
  <si>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</si>
  <si>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</si>
  <si>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</si>
  <si>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</si>
  <si>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</si>
  <si>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</si>
  <si>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</si>
  <si>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</si>
  <si>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</si>
  <si>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</si>
  <si>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</si>
  <si>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</si>
  <si>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</si>
  <si>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</si>
  <si>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</si>
  <si>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</si>
  <si>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</si>
  <si>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</si>
  <si>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</si>
  <si>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</si>
  <si>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</si>
  <si>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</si>
  <si>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</si>
  <si>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</si>
  <si>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</si>
  <si>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</si>
  <si>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</si>
  <si>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</si>
  <si>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</si>
  <si>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</si>
  <si>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</si>
  <si>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</si>
  <si>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</si>
  <si>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</si>
  <si>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</si>
  <si>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</si>
  <si>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</si>
  <si>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</si>
  <si>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</si>
  <si>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</si>
  <si>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</si>
  <si>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</si>
  <si>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</si>
  <si>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</si>
  <si>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</si>
  <si>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</si>
  <si>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</si>
  <si>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</si>
  <si>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</si>
  <si>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</si>
  <si>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</si>
  <si>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</si>
  <si>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</si>
  <si>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</si>
  <si>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</si>
  <si>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</si>
  <si>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</si>
  <si>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</si>
  <si>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</si>
  <si>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</si>
  <si>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</si>
  <si>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</si>
  <si>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</si>
  <si>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</si>
  <si>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</si>
  <si>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</si>
  <si>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</si>
  <si>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</si>
  <si>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</si>
  <si>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</si>
  <si>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</si>
  <si>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</si>
  <si>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</si>
  <si>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</si>
  <si>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</si>
  <si>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</si>
  <si>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</si>
  <si>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</si>
  <si>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</si>
  <si>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</si>
  <si>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</si>
  <si>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</si>
  <si>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</si>
  <si>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</si>
  <si>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</si>
  <si>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</si>
  <si>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</si>
  <si>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</si>
  <si>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</si>
  <si>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</si>
  <si>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</si>
  <si>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</si>
  <si>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</si>
  <si>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</si>
  <si>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</si>
  <si>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</si>
  <si>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</si>
  <si>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</si>
  <si>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</si>
  <si>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</si>
  <si>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</si>
  <si>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</si>
  <si>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</si>
  <si>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</si>
  <si>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</si>
  <si>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</si>
  <si>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</si>
  <si>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</si>
  <si>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</si>
  <si>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</si>
  <si>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</si>
  <si>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</si>
  <si>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</si>
  <si>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</si>
  <si>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</si>
  <si>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</si>
  <si>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</si>
  <si>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</si>
  <si>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</si>
  <si>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</si>
  <si>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</si>
  <si>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</si>
  <si>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</si>
  <si>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</si>
  <si>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</si>
  <si>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</si>
  <si>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</si>
  <si>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</si>
  <si>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</si>
  <si>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</si>
  <si>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</si>
  <si>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</si>
  <si>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</si>
  <si>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</si>
  <si>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</si>
  <si>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</si>
  <si>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</si>
  <si>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</si>
  <si>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</si>
  <si>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</si>
  <si>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</si>
  <si>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</si>
  <si>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</si>
  <si>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</si>
  <si>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</si>
  <si>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</si>
  <si>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</si>
  <si>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</si>
  <si>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</si>
  <si>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</si>
  <si>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</si>
  <si>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</si>
  <si>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</si>
  <si>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</si>
  <si>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</si>
  <si>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</si>
  <si>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</si>
  <si>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</si>
  <si>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</si>
  <si>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</si>
  <si>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</si>
  <si>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</si>
  <si>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</si>
  <si>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</si>
  <si>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</si>
  <si>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</si>
  <si>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</si>
  <si>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</si>
  <si>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</si>
  <si>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</si>
  <si>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</si>
  <si>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</si>
  <si>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</si>
  <si>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</si>
  <si>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</si>
  <si>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</si>
  <si>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</si>
  <si>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</si>
  <si>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</si>
  <si>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</si>
  <si>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</si>
  <si>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</si>
  <si>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</si>
  <si>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</si>
  <si>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</si>
  <si>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</si>
  <si>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</si>
  <si>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</si>
  <si>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</si>
  <si>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</si>
  <si>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</si>
  <si>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</si>
  <si>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</si>
  <si>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</si>
  <si>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</si>
  <si>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</si>
  <si>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</si>
  <si>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</si>
  <si>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</si>
  <si>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</si>
  <si>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</si>
  <si>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</si>
  <si>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</si>
  <si>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</si>
  <si>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</si>
  <si>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</si>
  <si>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</si>
  <si>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</si>
  <si>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</si>
  <si>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</si>
  <si>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</si>
  <si>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</si>
  <si>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</si>
  <si>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</si>
  <si>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</si>
  <si>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</si>
  <si>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</si>
  <si>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</si>
  <si>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</si>
  <si>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</si>
  <si>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</si>
  <si>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</si>
  <si>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</si>
  <si>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</si>
  <si>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</si>
  <si>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</si>
  <si>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</si>
  <si>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</si>
  <si>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</si>
  <si>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</si>
  <si>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</si>
  <si>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</si>
  <si>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</si>
  <si>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</si>
  <si>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</si>
  <si>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</si>
  <si>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</si>
  <si>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</si>
  <si>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</si>
  <si>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</si>
  <si>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</si>
  <si>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</si>
  <si>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</si>
  <si>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</si>
  <si>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</si>
  <si>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</si>
  <si>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</si>
  <si>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</si>
  <si>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</si>
  <si>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</si>
  <si>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</si>
  <si>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</si>
  <si>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</si>
  <si>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</si>
  <si>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</si>
  <si>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</si>
  <si>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</si>
  <si>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</si>
  <si>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</si>
  <si>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</si>
  <si>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</si>
  <si>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</si>
  <si>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</si>
  <si>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</si>
  <si>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</si>
  <si>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</si>
  <si>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</si>
  <si>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</si>
  <si>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</si>
  <si>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</si>
  <si>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</si>
  <si>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</si>
  <si>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</si>
  <si>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</si>
  <si>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</si>
  <si>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</si>
  <si>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</si>
  <si>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</si>
  <si>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</si>
  <si>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</si>
  <si>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</si>
  <si>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</si>
  <si>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</si>
  <si>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</si>
  <si>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</si>
  <si>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</si>
  <si>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</si>
  <si>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</si>
  <si>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</si>
  <si>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</si>
  <si>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</si>
  <si>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</si>
  <si>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</si>
  <si>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</si>
  <si>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</si>
  <si>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</si>
  <si>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</si>
  <si>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</si>
  <si>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</si>
  <si>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</si>
  <si>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</si>
  <si>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</si>
  <si>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</si>
  <si>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</si>
  <si>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</si>
  <si>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</si>
  <si>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</si>
  <si>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</si>
  <si>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</si>
  <si>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</si>
  <si>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</si>
  <si>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</si>
  <si>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</si>
  <si>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</si>
  <si>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</si>
  <si>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</si>
  <si>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</si>
  <si>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</si>
  <si>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</si>
  <si>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</si>
  <si>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</si>
  <si>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</si>
  <si>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</si>
  <si>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</si>
  <si>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</si>
  <si>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</si>
  <si>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</si>
  <si>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</si>
  <si>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</si>
  <si>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</si>
  <si>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</si>
  <si>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</si>
  <si>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</si>
  <si>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</si>
  <si>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</si>
  <si>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</si>
  <si>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</si>
  <si>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</si>
  <si>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</si>
  <si>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</si>
  <si>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</si>
  <si>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</si>
  <si>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</si>
  <si>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</si>
  <si>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</si>
  <si>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</si>
  <si>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</si>
  <si>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</si>
  <si>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</si>
  <si>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</si>
  <si>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</si>
  <si>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</si>
  <si>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</si>
  <si>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</si>
  <si>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</si>
  <si>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</si>
  <si>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</si>
  <si>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</si>
  <si>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</si>
  <si>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</si>
  <si>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</si>
  <si>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</si>
  <si>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</si>
  <si>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</si>
  <si>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</si>
  <si>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</si>
  <si>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</si>
  <si>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</si>
  <si>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</si>
  <si>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</si>
  <si>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</si>
  <si>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</si>
  <si>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</si>
  <si>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</si>
  <si>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</si>
  <si>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</si>
  <si>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</si>
  <si>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</si>
  <si>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</si>
  <si>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</si>
  <si>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</si>
  <si>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</si>
  <si>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</si>
  <si>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</si>
  <si>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</si>
  <si>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</si>
  <si>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</si>
  <si>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</si>
  <si>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</si>
  <si>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</si>
  <si>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</si>
  <si>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</si>
  <si>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</si>
  <si>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</si>
  <si>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</si>
  <si>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</si>
  <si>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</si>
  <si>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</si>
  <si>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</si>
  <si>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</si>
  <si>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</si>
  <si>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</si>
  <si>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</si>
  <si>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</si>
  <si>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</si>
  <si>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</si>
  <si>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</si>
  <si>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</si>
  <si>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</si>
  <si>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</si>
  <si>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</si>
  <si>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</si>
  <si>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</si>
  <si>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</si>
  <si>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</si>
  <si>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</si>
  <si>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</si>
  <si>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</si>
  <si>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</si>
  <si>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</si>
  <si>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</si>
  <si>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</si>
  <si>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</si>
  <si>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</si>
  <si>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</si>
  <si>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</si>
  <si>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</si>
  <si>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</si>
  <si>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</si>
  <si>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</si>
  <si>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</si>
  <si>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</si>
  <si>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</si>
  <si>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</si>
  <si>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</si>
  <si>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</si>
  <si>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</si>
  <si>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</si>
  <si>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</si>
  <si>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</si>
  <si>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</si>
  <si>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</si>
  <si>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</si>
  <si>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</si>
  <si>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</si>
  <si>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</si>
  <si>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</si>
  <si>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</si>
  <si>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</si>
  <si>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</si>
  <si>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</si>
  <si>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</si>
  <si>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</si>
  <si>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</si>
  <si>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</si>
  <si>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</si>
  <si>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</si>
  <si>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</si>
  <si>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</si>
  <si>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</si>
  <si>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</si>
  <si>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</si>
  <si>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</si>
  <si>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</si>
  <si>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</si>
  <si>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</si>
  <si>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</si>
  <si>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</si>
  <si>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</si>
  <si>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</si>
  <si>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</si>
  <si>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</si>
  <si>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</si>
  <si>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</si>
  <si>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</si>
  <si>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</si>
  <si>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</si>
  <si>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</si>
  <si>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</si>
  <si>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</si>
  <si>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</si>
  <si>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</si>
  <si>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</si>
  <si>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</si>
  <si>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</si>
  <si>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</si>
  <si>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</si>
  <si>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</si>
  <si>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</si>
  <si>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</si>
  <si>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</si>
  <si>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</si>
  <si>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</si>
  <si>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</si>
  <si>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</si>
  <si>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</si>
  <si>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</si>
  <si>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</si>
  <si>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</si>
  <si>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</si>
  <si>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</si>
  <si>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</si>
  <si>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</si>
  <si>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</si>
  <si>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</si>
  <si>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</si>
  <si>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</si>
  <si>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</si>
  <si>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</si>
  <si>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</si>
  <si>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</si>
  <si>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</si>
  <si>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</si>
  <si>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</si>
  <si>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</si>
  <si>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</si>
  <si>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</si>
  <si>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</si>
  <si>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</si>
  <si>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</si>
  <si>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</si>
  <si>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</si>
  <si>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</si>
  <si>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</si>
  <si>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</si>
  <si>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</si>
  <si>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</si>
  <si>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</si>
  <si>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</si>
  <si>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</si>
  <si>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</si>
  <si>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</si>
  <si>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</si>
  <si>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</si>
  <si>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</si>
  <si>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</si>
  <si>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</si>
  <si>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</si>
  <si>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</si>
  <si>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</si>
  <si>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</si>
  <si>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</si>
  <si>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</si>
  <si>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</si>
  <si>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</si>
  <si>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</si>
  <si>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</si>
  <si>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</si>
  <si>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</si>
  <si>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</si>
  <si>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</si>
  <si>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</si>
  <si>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</si>
  <si>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</si>
  <si>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</si>
  <si>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</si>
  <si>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</si>
  <si>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</si>
  <si>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</si>
  <si>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</si>
  <si>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</si>
  <si>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</si>
  <si>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</si>
  <si>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</si>
  <si>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</si>
  <si>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</si>
  <si>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</si>
  <si>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</si>
  <si>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</si>
  <si>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</si>
  <si>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</si>
  <si>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</si>
  <si>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</si>
  <si>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</si>
  <si>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</si>
  <si>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</si>
  <si>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</si>
  <si>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</si>
  <si>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</si>
  <si>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</si>
  <si>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</si>
  <si>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</si>
  <si>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</si>
  <si>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</si>
  <si>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</si>
  <si>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</si>
  <si>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</si>
  <si>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</si>
  <si>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</si>
  <si>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</si>
  <si>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</si>
  <si>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</si>
  <si>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</si>
  <si>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</si>
  <si>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</si>
  <si>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</si>
  <si>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</si>
  <si>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</si>
  <si>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</si>
  <si>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</si>
  <si>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</si>
  <si>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</si>
  <si>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</si>
  <si>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</si>
  <si>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</si>
  <si>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</si>
  <si>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</si>
  <si>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</si>
  <si>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</si>
  <si>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</si>
  <si>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</si>
  <si>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</si>
  <si>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</si>
  <si>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</si>
  <si>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</si>
  <si>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</si>
  <si>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</si>
  <si>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</si>
  <si>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</si>
  <si>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</si>
  <si>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</si>
  <si>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</si>
  <si>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</si>
  <si>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</si>
  <si>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</si>
  <si>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</si>
  <si>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</si>
  <si>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</si>
  <si>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</si>
  <si>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</si>
  <si>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</si>
  <si>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</si>
  <si>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</si>
  <si>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</si>
  <si>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</si>
  <si>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</si>
  <si>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</si>
  <si>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</si>
  <si>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</si>
  <si>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</si>
  <si>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</si>
  <si>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</si>
  <si>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</si>
  <si>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</si>
  <si>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</si>
  <si>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</si>
  <si>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</si>
  <si>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</si>
  <si>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</si>
  <si>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</si>
  <si>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</si>
  <si>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</si>
  <si>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</si>
  <si>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</si>
  <si>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</si>
  <si>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</si>
  <si>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</si>
  <si>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</si>
  <si>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</si>
  <si>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</si>
  <si>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</si>
  <si>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</si>
  <si>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</si>
  <si>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</si>
  <si>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</si>
  <si>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</si>
  <si>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</si>
  <si>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</si>
  <si>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</si>
  <si>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</si>
  <si>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</si>
  <si>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</si>
  <si>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</si>
  <si>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</si>
  <si>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</si>
  <si>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</si>
  <si>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</si>
  <si>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</si>
  <si>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</si>
  <si>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</si>
  <si>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</si>
  <si>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</si>
  <si>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</si>
  <si>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</si>
  <si>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</si>
  <si>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</si>
  <si>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</si>
  <si>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</si>
  <si>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</si>
  <si>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</si>
  <si>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</si>
  <si>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</si>
  <si>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</si>
  <si>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</si>
  <si>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</si>
  <si>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</si>
  <si>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</si>
  <si>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</si>
  <si>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</si>
  <si>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</si>
  <si>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</si>
  <si>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</si>
  <si>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</si>
  <si>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</si>
  <si>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</si>
  <si>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</si>
  <si>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</si>
  <si>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</si>
  <si>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</si>
  <si>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</si>
  <si>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</si>
  <si>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</si>
  <si>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</si>
  <si>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</si>
  <si>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</si>
  <si>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</si>
  <si>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</si>
  <si>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</si>
  <si>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</si>
  <si>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</si>
  <si>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</si>
  <si>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</si>
  <si>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</si>
  <si>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</si>
  <si>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</si>
  <si>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</si>
  <si>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</si>
  <si>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</si>
  <si>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</si>
  <si>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</si>
  <si>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</si>
  <si>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</si>
  <si>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</si>
  <si>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</si>
  <si>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</si>
  <si>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</si>
  <si>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</si>
  <si>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</si>
  <si>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</si>
  <si>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</si>
  <si>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</si>
  <si>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</si>
  <si>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</si>
  <si>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</si>
  <si>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</si>
  <si>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</si>
  <si>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</si>
  <si>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</si>
  <si>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</si>
  <si>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</si>
  <si>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</si>
  <si>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</si>
  <si>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</si>
  <si>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</si>
  <si>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</si>
  <si>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</si>
  <si>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</si>
  <si>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</si>
  <si>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</si>
  <si>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</si>
  <si>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</si>
  <si>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</si>
  <si>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</si>
  <si>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</si>
  <si>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</si>
  <si>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</si>
  <si>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</si>
  <si>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</si>
  <si>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</si>
  <si>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</si>
  <si>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</si>
  <si>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</si>
  <si>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</si>
  <si>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</si>
  <si>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</si>
  <si>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</si>
  <si>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</si>
  <si>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</si>
  <si>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</si>
  <si>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</si>
  <si>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</si>
  <si>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</si>
  <si>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</si>
  <si>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</si>
  <si>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</si>
  <si>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</si>
  <si>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</si>
  <si>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</si>
  <si>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</si>
  <si>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</si>
  <si>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</si>
  <si>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</si>
  <si>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</si>
  <si>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</si>
  <si>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</si>
  <si>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</si>
  <si>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</si>
  <si>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</si>
  <si>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</si>
  <si>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</si>
  <si>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</si>
  <si>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</si>
  <si>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</si>
  <si>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</si>
  <si>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</si>
  <si>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</si>
  <si>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</si>
  <si>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</si>
  <si>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</si>
  <si>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</si>
  <si>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</si>
  <si>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</si>
  <si>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</si>
  <si>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</si>
  <si>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</si>
  <si>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</si>
  <si>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</si>
  <si>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</si>
  <si>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</si>
  <si>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</si>
  <si>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</si>
  <si>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</si>
  <si>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</si>
  <si>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</si>
  <si>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</si>
  <si>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</si>
  <si>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</si>
  <si>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</si>
  <si>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</si>
  <si>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</si>
  <si>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</si>
  <si>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</si>
  <si>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</si>
  <si>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</si>
  <si>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</si>
  <si>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</si>
  <si>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</si>
  <si>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</si>
  <si>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</si>
  <si>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</si>
  <si>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</si>
  <si>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</si>
  <si>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</si>
  <si>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</si>
  <si>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</si>
  <si>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</si>
  <si>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</si>
  <si>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</si>
  <si>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</si>
  <si>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</si>
  <si>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</si>
  <si>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</si>
  <si>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</si>
  <si>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</si>
  <si>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</si>
  <si>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</si>
  <si>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</si>
  <si>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</si>
  <si>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</si>
  <si>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</si>
  <si>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</si>
  <si>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</si>
  <si>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</si>
  <si>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</si>
  <si>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</si>
  <si>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</si>
  <si>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</si>
  <si>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</si>
  <si>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</si>
  <si>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</si>
  <si>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</si>
  <si>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</si>
  <si>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</si>
  <si>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</si>
  <si>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</si>
  <si>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</si>
  <si>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</si>
  <si>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</si>
  <si>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</si>
  <si>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</si>
  <si>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</si>
  <si>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</si>
  <si>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</si>
  <si>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</si>
  <si>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</si>
  <si>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</si>
  <si>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</si>
  <si>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</si>
  <si>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</si>
  <si>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</si>
  <si>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</si>
  <si>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</si>
  <si>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</si>
  <si>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</si>
  <si>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</si>
  <si>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</si>
  <si>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</si>
  <si>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</si>
  <si>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</si>
  <si>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</si>
  <si>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</si>
  <si>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</si>
  <si>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</si>
  <si>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</si>
  <si>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</si>
  <si>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</si>
  <si>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</si>
  <si>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</si>
  <si>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</si>
  <si>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</si>
  <si>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</si>
  <si>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</si>
  <si>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</si>
  <si>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</si>
  <si>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</si>
  <si>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</si>
  <si>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</si>
  <si>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</si>
  <si>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</si>
  <si>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</si>
  <si>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</si>
  <si>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</si>
  <si>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</si>
  <si>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</si>
  <si>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</si>
  <si>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</si>
  <si>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</si>
  <si>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</si>
  <si>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</si>
  <si>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</si>
  <si>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</si>
  <si>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</si>
  <si>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</si>
  <si>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</si>
  <si>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</si>
  <si>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</si>
  <si>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</si>
  <si>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</si>
  <si>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</si>
  <si>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</si>
  <si>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</si>
  <si>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</si>
  <si>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</si>
  <si>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</si>
  <si>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</si>
  <si>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</si>
  <si>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</si>
  <si>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</si>
  <si>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</si>
  <si>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</si>
  <si>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</si>
  <si>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</si>
  <si>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</si>
  <si>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</si>
  <si>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</si>
  <si>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</si>
  <si>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</si>
  <si>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</si>
  <si>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</si>
  <si>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</si>
  <si>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</si>
  <si>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</si>
  <si>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</si>
  <si>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</si>
  <si>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</si>
  <si>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</si>
  <si>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</si>
  <si>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</si>
  <si>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</si>
  <si>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</si>
  <si>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</si>
  <si>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</si>
  <si>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</si>
  <si>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</si>
  <si>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</si>
  <si>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</si>
  <si>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</si>
  <si>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</si>
  <si>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</si>
  <si>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</si>
  <si>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</si>
  <si>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</si>
  <si>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</si>
  <si>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</si>
  <si>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</si>
  <si>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</si>
  <si>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</si>
  <si>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</si>
  <si>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</si>
  <si>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</si>
  <si>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</si>
  <si>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</si>
  <si>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</si>
  <si>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</si>
  <si>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</si>
  <si>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</si>
  <si>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</si>
  <si>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</si>
  <si>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</si>
  <si>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</si>
  <si>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</si>
  <si>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</si>
  <si>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</si>
  <si>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</si>
  <si>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</si>
  <si>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</si>
  <si>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</si>
  <si>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</si>
  <si>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</si>
  <si>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</si>
  <si>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</si>
  <si>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</si>
  <si>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</si>
  <si>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</si>
  <si>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</si>
  <si>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</si>
  <si>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</si>
  <si>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</si>
  <si>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</si>
  <si>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</si>
  <si>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</si>
  <si>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</si>
  <si>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</si>
  <si>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</si>
  <si>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</si>
  <si>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</si>
  <si>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</si>
  <si>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</si>
  <si>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</si>
  <si>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</si>
  <si>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</si>
  <si>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</si>
  <si>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</si>
  <si>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</si>
  <si>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</si>
  <si>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</si>
  <si>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</si>
  <si>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</si>
  <si>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</si>
  <si>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</si>
  <si>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</si>
  <si>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</si>
  <si>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</si>
  <si>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</si>
  <si>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</si>
  <si>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</si>
  <si>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</si>
  <si>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</si>
  <si>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</si>
  <si>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</si>
  <si>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</si>
  <si>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</si>
  <si>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</si>
  <si>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</si>
  <si>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</si>
  <si>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</si>
  <si>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</si>
  <si>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</si>
  <si>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</si>
  <si>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</si>
  <si>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</si>
  <si>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</si>
  <si>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</si>
  <si>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</si>
  <si>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</si>
  <si>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</si>
  <si>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</si>
  <si>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</si>
  <si>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</si>
  <si>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</si>
  <si>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</si>
  <si>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</si>
  <si>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</si>
  <si>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</si>
  <si>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</si>
  <si>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</si>
  <si>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</si>
  <si>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</si>
  <si>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</si>
  <si>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</si>
  <si>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</si>
  <si>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</si>
  <si>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</si>
  <si>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</si>
  <si>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</si>
  <si>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</si>
  <si>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</si>
  <si>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</si>
  <si>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</si>
  <si>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</si>
  <si>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</si>
  <si>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</si>
  <si>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</si>
  <si>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</si>
  <si>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</si>
  <si>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</si>
  <si>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</si>
  <si>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</si>
  <si>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</si>
  <si>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</si>
  <si>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</si>
  <si>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</si>
  <si>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</si>
  <si>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</si>
  <si>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</si>
  <si>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</si>
  <si>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</si>
  <si>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</si>
  <si>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</si>
  <si>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</si>
  <si>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</si>
  <si>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</si>
  <si>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</si>
  <si>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</si>
  <si>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</si>
  <si>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</si>
  <si>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</si>
  <si>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</si>
  <si>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</si>
  <si>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</si>
  <si>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</si>
  <si>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</si>
  <si>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</si>
  <si>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</si>
  <si>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</si>
  <si>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</si>
  <si>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</si>
  <si>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</si>
  <si>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</si>
  <si>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</si>
  <si>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</si>
  <si>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</si>
  <si>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</si>
  <si>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</si>
  <si>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</si>
  <si>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</si>
  <si>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</si>
  <si>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</si>
  <si>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</si>
  <si>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</si>
  <si>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</si>
  <si>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</si>
  <si>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</si>
  <si>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</si>
  <si>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</si>
  <si>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</si>
  <si>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</si>
  <si>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</si>
  <si>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</si>
  <si>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</si>
  <si>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</si>
  <si>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</si>
  <si>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</si>
  <si>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</si>
  <si>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</si>
  <si>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</si>
  <si>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</si>
  <si>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</si>
  <si>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</si>
  <si>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</si>
  <si>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</si>
  <si>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</si>
  <si>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</si>
  <si>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</si>
  <si>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</si>
  <si>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</si>
  <si>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</si>
  <si>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</si>
  <si>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</si>
  <si>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</si>
  <si>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</si>
  <si>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</si>
  <si>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</si>
  <si>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</si>
  <si>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</si>
  <si>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</si>
  <si>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</si>
  <si>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</si>
  <si>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</si>
  <si>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</si>
  <si>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</si>
  <si>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</si>
  <si>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</si>
  <si>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</si>
  <si>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</si>
  <si>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</si>
  <si>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</si>
  <si>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</si>
  <si>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</si>
  <si>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</si>
  <si>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</si>
  <si>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</si>
  <si>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</si>
  <si>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</si>
  <si>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</si>
  <si>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</si>
  <si>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</si>
  <si>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</si>
  <si>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</si>
  <si>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</si>
  <si>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</si>
  <si>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</si>
  <si>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</si>
  <si>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</si>
  <si>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</si>
  <si>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</si>
  <si>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</si>
  <si>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</si>
  <si>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</si>
  <si>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</si>
  <si>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</si>
  <si>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</si>
  <si>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</si>
  <si>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</si>
  <si>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</si>
  <si>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</si>
  <si>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</si>
  <si>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</si>
  <si>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</si>
  <si>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</si>
  <si>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</si>
  <si>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</si>
  <si>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</si>
  <si>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</si>
  <si>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</si>
  <si>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</si>
  <si>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</si>
  <si>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</si>
  <si>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</si>
  <si>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</si>
  <si>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</si>
  <si>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</si>
  <si>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</si>
  <si>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</si>
  <si>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</si>
  <si>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</si>
  <si>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</si>
  <si>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</si>
  <si>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</si>
  <si>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</si>
  <si>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</si>
  <si>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</si>
  <si>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</si>
  <si>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</si>
  <si>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</si>
  <si>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</si>
  <si>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</si>
  <si>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</si>
  <si>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</si>
  <si>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</si>
  <si>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</si>
  <si>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</si>
  <si>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</si>
  <si>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</si>
  <si>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</si>
  <si>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</si>
  <si>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</si>
  <si>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</si>
  <si>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</si>
  <si>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</si>
  <si>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</si>
  <si>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</si>
  <si>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</si>
  <si>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</si>
  <si>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</si>
  <si>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</si>
  <si>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</si>
  <si>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</si>
  <si>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</si>
  <si>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</si>
  <si>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</si>
  <si>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</si>
  <si>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</si>
  <si>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</si>
  <si>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</si>
  <si>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</si>
  <si>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</si>
  <si>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</si>
  <si>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</si>
  <si>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</si>
  <si>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</si>
  <si>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</si>
  <si>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</si>
  <si>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</si>
  <si>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</si>
  <si>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</si>
  <si>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</si>
  <si>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</si>
  <si>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</si>
  <si>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</si>
  <si>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</si>
  <si>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</si>
  <si>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</si>
  <si>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</si>
  <si>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</si>
  <si>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</si>
  <si>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</si>
  <si>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</si>
  <si>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</si>
  <si>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</si>
  <si>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</si>
  <si>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</si>
  <si>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</si>
  <si>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</si>
  <si>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</si>
  <si>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</si>
  <si>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</si>
  <si>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</si>
  <si>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</si>
  <si>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</si>
  <si>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</si>
  <si>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</si>
  <si>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</si>
  <si>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</si>
  <si>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</si>
  <si>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</si>
  <si>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</si>
  <si>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</si>
  <si>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</si>
  <si>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</si>
  <si>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</si>
  <si>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</si>
  <si>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</si>
  <si>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</si>
  <si>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</si>
  <si>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</si>
  <si>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</si>
  <si>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</si>
  <si>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</si>
  <si>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</si>
  <si>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</si>
  <si>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</si>
  <si>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</si>
  <si>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</si>
  <si>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</si>
  <si>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</si>
  <si>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</si>
  <si>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</si>
  <si>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</si>
  <si>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</si>
  <si>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</si>
  <si>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</si>
  <si>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</si>
  <si>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</si>
  <si>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</si>
  <si>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</si>
  <si>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</si>
  <si>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</si>
  <si>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</si>
  <si>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</si>
  <si>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</si>
  <si>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</si>
  <si>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</si>
  <si>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</si>
  <si>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</si>
  <si>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</si>
  <si>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</si>
  <si>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</si>
  <si>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</si>
  <si>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</si>
  <si>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</si>
  <si>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</si>
  <si>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</si>
  <si>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</si>
  <si>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</si>
  <si>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</si>
  <si>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</si>
  <si>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</si>
  <si>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</si>
  <si>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</si>
  <si>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</si>
  <si>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</si>
  <si>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</si>
  <si>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</si>
  <si>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</si>
  <si>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</si>
  <si>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</si>
  <si>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</si>
  <si>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</si>
  <si>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</si>
  <si>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</si>
  <si>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</si>
  <si>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</si>
  <si>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</si>
  <si>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</si>
  <si>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</si>
  <si>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</si>
  <si>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</si>
  <si>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</si>
  <si>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</si>
  <si>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</si>
  <si>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</si>
  <si>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</si>
  <si>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</si>
  <si>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</si>
  <si>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</si>
  <si>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</si>
  <si>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</si>
  <si>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</si>
  <si>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</si>
  <si>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</si>
  <si>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</si>
  <si>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</si>
  <si>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</si>
  <si>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</si>
  <si>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</si>
  <si>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</si>
  <si>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</si>
  <si>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</si>
  <si>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</si>
  <si>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</si>
  <si>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</si>
  <si>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</si>
  <si>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</si>
  <si>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</si>
  <si>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</si>
  <si>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</si>
  <si>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</si>
  <si>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</si>
  <si>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</si>
  <si>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</si>
  <si>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</si>
  <si>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</si>
  <si>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</si>
  <si>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</si>
  <si>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</si>
  <si>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</si>
  <si>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</si>
  <si>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</si>
  <si>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</si>
  <si>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</si>
  <si>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</si>
  <si>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</si>
  <si>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</si>
  <si>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</si>
  <si>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</si>
  <si>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</si>
  <si>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</si>
  <si>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</si>
  <si>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</si>
  <si>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</si>
  <si>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</si>
  <si>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</si>
  <si>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</si>
  <si>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</si>
  <si>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</si>
  <si>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</si>
  <si>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</si>
  <si>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</si>
  <si>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</si>
  <si>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</si>
  <si>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</si>
  <si>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</si>
  <si>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</si>
  <si>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</si>
  <si>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</si>
  <si>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</si>
  <si>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</si>
  <si>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</si>
  <si>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</si>
  <si>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</si>
  <si>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</si>
  <si>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</si>
  <si>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</si>
  <si>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</si>
  <si>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</si>
  <si>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</si>
  <si>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</si>
  <si>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</si>
  <si>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</si>
  <si>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</si>
  <si>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</si>
  <si>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</si>
  <si>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</si>
  <si>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</si>
  <si>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</si>
  <si>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</si>
  <si>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</si>
  <si>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</si>
  <si>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</si>
  <si>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</si>
  <si>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</si>
  <si>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</si>
  <si>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</si>
  <si>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</si>
  <si>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</si>
  <si>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</si>
  <si>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</si>
  <si>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</si>
  <si>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</si>
  <si>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</si>
  <si>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</si>
  <si>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</si>
  <si>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</si>
  <si>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</si>
  <si>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</si>
  <si>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</si>
  <si>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</si>
  <si>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</si>
  <si>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</si>
  <si>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</si>
  <si>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</si>
  <si>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</si>
  <si>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</si>
  <si>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</si>
  <si>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</si>
  <si>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</si>
  <si>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</si>
  <si>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</si>
  <si>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</si>
  <si>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</si>
  <si>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</si>
  <si>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</si>
  <si>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</si>
  <si>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</si>
  <si>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</si>
  <si>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</si>
  <si>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</si>
  <si>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</si>
  <si>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</si>
  <si>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</si>
  <si>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</si>
  <si>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</si>
  <si>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</si>
  <si>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</si>
  <si>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</si>
  <si>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</si>
  <si>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</si>
  <si>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</si>
  <si>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</si>
  <si>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</si>
  <si>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</si>
  <si>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</si>
  <si>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</si>
  <si>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</si>
  <si>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</si>
  <si>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</si>
  <si>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</si>
  <si>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</si>
  <si>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</si>
  <si>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</si>
  <si>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</si>
  <si>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</si>
  <si>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</si>
  <si>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</si>
  <si>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</si>
  <si>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</si>
  <si>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</si>
  <si>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</si>
  <si>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</si>
  <si>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</si>
  <si>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</si>
  <si>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</si>
  <si>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</si>
  <si>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</si>
  <si>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</si>
  <si>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</si>
  <si>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</si>
  <si>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</si>
  <si>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</si>
  <si>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</si>
  <si>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</si>
  <si>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</si>
  <si>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</si>
  <si>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</si>
  <si>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</si>
  <si>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</si>
  <si>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</si>
  <si>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</si>
  <si>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</si>
  <si>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</si>
  <si>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</si>
  <si>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</si>
  <si>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</si>
  <si>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</si>
  <si>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</si>
  <si>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</si>
  <si>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</si>
  <si>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</si>
  <si>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</si>
  <si>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</si>
  <si>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</si>
  <si>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</si>
  <si>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</si>
  <si>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</si>
  <si>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</si>
  <si>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</si>
  <si>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</si>
  <si>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</si>
  <si>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</si>
  <si>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</si>
  <si>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</si>
  <si>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</si>
  <si>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</si>
  <si>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</si>
  <si>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</si>
  <si>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</si>
  <si>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</si>
  <si>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</si>
  <si>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</si>
  <si>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</si>
  <si>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</si>
  <si>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</si>
  <si>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</si>
  <si>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</si>
  <si>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</si>
  <si>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</si>
  <si>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</si>
  <si>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</si>
  <si>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</si>
  <si>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</si>
  <si>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</si>
  <si>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</si>
  <si>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</si>
  <si>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</si>
  <si>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</si>
  <si>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</si>
  <si>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</si>
  <si>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</si>
  <si>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</si>
  <si>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</si>
  <si>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</si>
  <si>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</si>
  <si>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</si>
  <si>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</si>
  <si>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</si>
  <si>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</si>
  <si>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</si>
  <si>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</si>
  <si>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</si>
  <si>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</si>
  <si>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</si>
  <si>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</si>
  <si>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</si>
  <si>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</si>
  <si>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</si>
  <si>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</si>
  <si>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</si>
  <si>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</si>
  <si>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</si>
  <si>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</si>
  <si>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</si>
  <si>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</si>
  <si>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</si>
  <si>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</si>
  <si>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</si>
  <si>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</si>
  <si>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</si>
  <si>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</si>
  <si>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</si>
  <si>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</si>
  <si>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</si>
  <si>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</si>
  <si>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</si>
  <si>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</si>
  <si>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</si>
  <si>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</si>
  <si>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</si>
  <si>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</si>
  <si>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</si>
  <si>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</si>
  <si>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</si>
  <si>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</si>
  <si>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</si>
  <si>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</si>
  <si>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</si>
  <si>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</si>
  <si>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</si>
  <si>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</si>
  <si>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</si>
  <si>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</si>
  <si>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</si>
  <si>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</si>
  <si>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</si>
  <si>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</si>
  <si>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</si>
  <si>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</si>
  <si>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</si>
  <si>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</si>
  <si>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</si>
  <si>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</si>
  <si>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</si>
  <si>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</si>
  <si>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</si>
  <si>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</si>
  <si>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</si>
  <si>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</si>
  <si>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</si>
  <si>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</si>
  <si>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</si>
  <si>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</si>
  <si>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</si>
  <si>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</si>
  <si>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</si>
  <si>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</si>
  <si>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</si>
  <si>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</si>
  <si>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</si>
  <si>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</si>
  <si>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</si>
  <si>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</si>
  <si>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</si>
  <si>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</si>
  <si>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</si>
  <si>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</si>
  <si>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</si>
  <si>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</si>
  <si>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</si>
  <si>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</si>
  <si>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</si>
  <si>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</si>
  <si>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</si>
  <si>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</si>
  <si>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</si>
  <si>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</si>
  <si>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</si>
  <si>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</si>
  <si>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</si>
  <si>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</si>
  <si>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</si>
  <si>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</si>
  <si>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</si>
  <si>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</si>
  <si>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</si>
  <si>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</si>
  <si>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</si>
  <si>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</si>
  <si>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</si>
  <si>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</si>
  <si>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</si>
  <si>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</si>
  <si>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</si>
  <si>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</si>
  <si>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</si>
  <si>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</si>
  <si>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</si>
  <si>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</si>
  <si>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</si>
  <si>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</si>
  <si>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</si>
  <si>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</si>
  <si>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</si>
  <si>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</si>
  <si>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</si>
  <si>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</si>
  <si>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</si>
  <si>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</si>
  <si>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</si>
  <si>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</si>
  <si>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</si>
  <si>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</si>
  <si>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</si>
  <si>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</si>
  <si>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</si>
  <si>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</si>
  <si>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</si>
  <si>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</si>
  <si>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</si>
  <si>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</si>
  <si>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</si>
  <si>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</si>
  <si>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</si>
  <si>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</si>
  <si>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</si>
  <si>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</si>
  <si>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</si>
  <si>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</si>
  <si>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</si>
  <si>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</si>
  <si>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</si>
  <si>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</si>
  <si>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</si>
  <si>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</si>
  <si>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</si>
  <si>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</si>
  <si>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</si>
  <si>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</si>
  <si>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</si>
  <si>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</si>
  <si>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</si>
  <si>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</si>
  <si>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</si>
  <si>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</si>
  <si>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</si>
  <si>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</si>
  <si>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</si>
  <si>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</si>
  <si>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</si>
  <si>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</si>
  <si>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</si>
  <si>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</si>
  <si>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</si>
  <si>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</si>
  <si>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</si>
  <si>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</si>
  <si>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</si>
  <si>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</si>
  <si>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</si>
  <si>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</si>
  <si>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</si>
  <si>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</si>
  <si>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</si>
  <si>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</si>
  <si>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</si>
  <si>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</si>
  <si>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</si>
  <si>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</si>
  <si>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</si>
  <si>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</si>
  <si>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</si>
  <si>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</si>
  <si>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</si>
  <si>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</si>
  <si>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</si>
  <si>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</si>
  <si>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</si>
  <si>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</si>
  <si>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</si>
  <si>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</si>
  <si>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</si>
  <si>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</si>
  <si>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</si>
  <si>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</si>
  <si>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</si>
  <si>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</si>
  <si>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</si>
  <si>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</si>
  <si>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</si>
  <si>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</si>
  <si>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</si>
  <si>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</si>
  <si>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</si>
  <si>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</si>
  <si>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</si>
  <si>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</si>
  <si>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</si>
  <si>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</si>
  <si>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</si>
  <si>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</si>
  <si>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</si>
  <si>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</si>
  <si>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</si>
  <si>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</si>
  <si>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</si>
  <si>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</si>
  <si>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</si>
  <si>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</si>
  <si>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</si>
  <si>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</si>
  <si>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</si>
  <si>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</si>
  <si>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</si>
  <si>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</si>
  <si>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</si>
  <si>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</si>
  <si>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</si>
  <si>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</si>
  <si>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</si>
  <si>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</si>
  <si>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</si>
  <si>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</si>
  <si>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</si>
  <si>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</si>
  <si>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</si>
  <si>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</si>
  <si>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</si>
  <si>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</si>
  <si>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</si>
  <si>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</si>
  <si>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</si>
  <si>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</si>
  <si>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</si>
  <si>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</si>
  <si>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</si>
  <si>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</si>
  <si>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</si>
  <si>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</si>
  <si>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</si>
  <si>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</si>
  <si>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</si>
  <si>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</si>
  <si>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</si>
  <si>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</si>
  <si>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</si>
  <si>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</si>
  <si>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</si>
  <si>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</si>
  <si>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</si>
  <si>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</si>
  <si>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</si>
  <si>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</si>
  <si>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</si>
  <si>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</si>
  <si>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</si>
  <si>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</si>
  <si>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</si>
  <si>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</si>
  <si>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</si>
  <si>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</si>
  <si>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</si>
  <si>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</si>
  <si>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</si>
  <si>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</si>
  <si>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</si>
  <si>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</si>
  <si>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</si>
  <si>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</si>
  <si>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</si>
  <si>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</si>
  <si>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</si>
  <si>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</si>
  <si>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</si>
  <si>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</si>
  <si>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</si>
  <si>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</si>
  <si>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</si>
  <si>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</si>
  <si>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</si>
  <si>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</si>
  <si>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</si>
  <si>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</si>
  <si>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</si>
  <si>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</si>
  <si>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</si>
  <si>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</si>
  <si>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</si>
  <si>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</si>
  <si>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</si>
  <si>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</si>
  <si>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</si>
  <si>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</si>
  <si>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</si>
  <si>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</si>
  <si>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</si>
  <si>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</si>
  <si>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</si>
  <si>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</si>
  <si>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</si>
  <si>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</si>
  <si>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</si>
  <si>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</si>
  <si>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</si>
  <si>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</si>
  <si>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</si>
  <si>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</si>
  <si>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</si>
  <si>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</si>
  <si>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</si>
  <si>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</si>
  <si>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</si>
  <si>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</si>
  <si>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</si>
  <si>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</si>
  <si>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</si>
  <si>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</si>
  <si>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</si>
  <si>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</si>
  <si>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</si>
  <si>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</si>
  <si>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</si>
  <si>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</si>
  <si>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</si>
  <si>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</si>
  <si>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</si>
  <si>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</si>
  <si>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</si>
  <si>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</si>
  <si>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</si>
  <si>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</si>
  <si>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</si>
  <si>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</si>
  <si>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</si>
  <si>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</si>
  <si>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</si>
  <si>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</si>
  <si>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</si>
  <si>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</si>
  <si>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</si>
  <si>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</si>
  <si>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</si>
  <si>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</si>
  <si>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</si>
  <si>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</si>
  <si>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</si>
  <si>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</si>
  <si>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</si>
  <si>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</si>
  <si>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</si>
  <si>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</si>
  <si>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</si>
  <si>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</si>
  <si>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</si>
  <si>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</si>
  <si>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</si>
  <si>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</si>
  <si>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</si>
  <si>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</si>
  <si>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</si>
  <si>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</si>
  <si>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</si>
  <si>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</si>
  <si>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</si>
  <si>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</si>
  <si>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</si>
  <si>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</si>
  <si>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</si>
  <si>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</si>
  <si>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</si>
  <si>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</si>
  <si>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</si>
  <si>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</si>
  <si>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</si>
  <si>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</si>
  <si>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</si>
  <si>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</si>
  <si>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</si>
  <si>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</si>
  <si>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</si>
  <si>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</si>
  <si>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</si>
  <si>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</si>
  <si>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</si>
  <si>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</si>
  <si>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</si>
  <si>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</si>
  <si>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</si>
  <si>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</si>
  <si>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</si>
  <si>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</si>
  <si>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</si>
  <si>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</si>
  <si>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</si>
  <si>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</si>
  <si>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</si>
  <si>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</si>
  <si>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</si>
  <si>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</si>
  <si>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</si>
  <si>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</si>
  <si>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</si>
  <si>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</si>
  <si>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</si>
  <si>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</si>
  <si>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</si>
  <si>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</si>
  <si>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</si>
  <si>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</si>
  <si>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</si>
  <si>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</si>
  <si>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</si>
  <si>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</si>
  <si>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</si>
  <si>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</si>
  <si>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</si>
  <si>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</si>
  <si>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</si>
  <si>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</si>
  <si>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</si>
  <si>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</si>
  <si>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</si>
  <si>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</si>
  <si>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</si>
  <si>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</si>
  <si>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</si>
  <si>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</si>
  <si>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</si>
  <si>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</si>
  <si>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</si>
  <si>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</si>
  <si>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</si>
  <si>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</si>
  <si>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</si>
  <si>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</si>
  <si>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</si>
  <si>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</si>
  <si>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</si>
  <si>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</si>
  <si>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</si>
  <si>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</si>
  <si>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</si>
  <si>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</si>
  <si>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</si>
  <si>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</si>
  <si>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</si>
  <si>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</si>
  <si>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</si>
  <si>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</si>
  <si>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</si>
  <si>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</si>
  <si>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</si>
  <si>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</si>
  <si>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</si>
  <si>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</si>
  <si>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</si>
  <si>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</si>
  <si>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</si>
  <si>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</si>
  <si>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</si>
  <si>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</si>
  <si>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</si>
  <si>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</si>
  <si>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</si>
  <si>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</si>
  <si>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</si>
  <si>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</si>
  <si>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</si>
  <si>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</si>
  <si>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</si>
  <si>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</si>
  <si>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</si>
  <si>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</si>
  <si>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</si>
  <si>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</si>
  <si>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</si>
  <si>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</si>
  <si>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</si>
  <si>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</si>
  <si>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</si>
  <si>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</si>
  <si>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</si>
  <si>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</si>
  <si>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</si>
  <si>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</si>
  <si>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</si>
  <si>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</si>
  <si>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</si>
  <si>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</si>
  <si>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</si>
  <si>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</si>
  <si>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</si>
  <si>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</si>
  <si>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</si>
  <si>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</si>
  <si>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</si>
  <si>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</si>
  <si>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</si>
  <si>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</si>
  <si>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</si>
  <si>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</si>
  <si>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</si>
  <si>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</si>
  <si>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</si>
  <si>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</si>
  <si>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</si>
  <si>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</si>
  <si>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</si>
  <si>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</si>
  <si>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</si>
  <si>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</si>
  <si>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</si>
  <si>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</si>
  <si>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</si>
  <si>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</si>
  <si>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</si>
  <si>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</si>
  <si>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</si>
  <si>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</si>
  <si>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</si>
  <si>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</si>
  <si>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</si>
  <si>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</si>
  <si>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</si>
  <si>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</si>
  <si>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</si>
  <si>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</si>
  <si>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</si>
  <si>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</si>
  <si>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</si>
  <si>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</si>
  <si>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</si>
  <si>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</si>
  <si>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</si>
  <si>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</si>
  <si>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</si>
  <si>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</si>
  <si>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</si>
  <si>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</si>
  <si>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</si>
  <si>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</si>
  <si>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</si>
  <si>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</si>
  <si>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</si>
  <si>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</si>
  <si>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</si>
  <si>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</si>
  <si>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</si>
  <si>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</si>
  <si>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</si>
  <si>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</si>
  <si>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</si>
  <si>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</si>
  <si>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</si>
  <si>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</si>
  <si>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</si>
  <si>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</si>
  <si>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</si>
  <si>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</si>
  <si>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</si>
  <si>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</si>
  <si>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</si>
  <si>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</si>
  <si>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</si>
  <si>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</si>
  <si>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</si>
  <si>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</si>
  <si>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</si>
  <si>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</si>
  <si>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</si>
  <si>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</si>
  <si>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</si>
  <si>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</si>
  <si>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</si>
  <si>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</si>
  <si>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</si>
  <si>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</si>
  <si>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</si>
  <si>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</si>
  <si>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</si>
  <si>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</si>
  <si>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</si>
  <si>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</si>
  <si>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</si>
  <si>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</si>
  <si>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</si>
  <si>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</si>
  <si>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</si>
  <si>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</si>
  <si>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</si>
  <si>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</si>
  <si>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</si>
  <si>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</si>
  <si>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</si>
  <si>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</si>
  <si>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</si>
  <si>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</si>
  <si>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</si>
  <si>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</si>
  <si>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</si>
  <si>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</si>
  <si>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</si>
  <si>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</si>
  <si>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</si>
  <si>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</si>
  <si>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</si>
  <si>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</si>
  <si>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</si>
  <si>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</si>
  <si>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</si>
  <si>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</si>
  <si>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</si>
  <si>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</si>
  <si>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</si>
  <si>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</si>
  <si>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</si>
  <si>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</si>
  <si>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</si>
  <si>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</si>
  <si>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</si>
  <si>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</si>
  <si>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</si>
  <si>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</si>
  <si>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</si>
  <si>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</si>
  <si>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</si>
  <si>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</si>
  <si>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</si>
  <si>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</si>
  <si>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</si>
  <si>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</si>
  <si>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</si>
  <si>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</si>
  <si>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</si>
  <si>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</si>
  <si>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</si>
  <si>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</si>
  <si>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</si>
  <si>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</si>
  <si>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</si>
  <si>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</si>
  <si>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</si>
  <si>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</si>
  <si>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</si>
  <si>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</si>
  <si>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</si>
  <si>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</si>
  <si>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</si>
  <si>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</si>
  <si>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</si>
  <si>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</si>
  <si>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</si>
  <si>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</si>
  <si>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</si>
  <si>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</si>
  <si>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</si>
  <si>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</si>
  <si>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</si>
  <si>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</si>
  <si>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</si>
  <si>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</si>
  <si>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</si>
  <si>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</si>
  <si>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</si>
  <si>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</si>
  <si>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</si>
  <si>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</si>
  <si>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</si>
  <si>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</si>
  <si>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</si>
  <si>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</si>
  <si>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</si>
  <si>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</si>
  <si>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</si>
  <si>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</si>
  <si>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</si>
  <si>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</si>
  <si>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</si>
  <si>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</si>
  <si>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</si>
  <si>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</si>
  <si>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</si>
  <si>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</si>
  <si>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</si>
  <si>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</si>
  <si>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</si>
  <si>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</si>
  <si>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</si>
  <si>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</si>
  <si>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</si>
  <si>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</si>
  <si>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</si>
  <si>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</si>
  <si>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</si>
  <si>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</si>
  <si>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</si>
  <si>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</si>
  <si>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</si>
  <si>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</si>
  <si>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</si>
  <si>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</si>
  <si>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</si>
  <si>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</si>
  <si>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</si>
  <si>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</si>
  <si>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</si>
  <si>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</si>
  <si>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</si>
  <si>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</si>
  <si>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</si>
  <si>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</si>
  <si>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</si>
  <si>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</si>
  <si>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</si>
  <si>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</si>
  <si>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</si>
  <si>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</si>
  <si>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</si>
  <si>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</si>
  <si>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</si>
  <si>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</si>
  <si>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</si>
  <si>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</si>
  <si>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</si>
  <si>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</si>
  <si>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</si>
  <si>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</si>
  <si>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</si>
  <si>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</si>
  <si>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</si>
  <si>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</si>
  <si>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</si>
  <si>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</si>
  <si>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</si>
  <si>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</si>
  <si>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</si>
  <si>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</si>
  <si>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</si>
  <si>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</si>
  <si>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</si>
  <si>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</si>
  <si>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</si>
  <si>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</si>
  <si>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</si>
  <si>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</si>
  <si>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</si>
  <si>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</si>
  <si>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</si>
  <si>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</si>
  <si>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</si>
  <si>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</si>
  <si>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</si>
  <si>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</si>
  <si>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</si>
  <si>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</si>
  <si>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</si>
  <si>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</si>
  <si>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</si>
  <si>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</si>
  <si>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</si>
  <si>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</si>
  <si>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</si>
  <si>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</si>
  <si>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</si>
  <si>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</si>
  <si>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</si>
  <si>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</si>
  <si>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</si>
  <si>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</si>
  <si>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</si>
  <si>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</si>
  <si>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</si>
  <si>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</si>
  <si>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</si>
  <si>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</si>
  <si>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</si>
  <si>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</si>
  <si>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</si>
  <si>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</si>
  <si>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</si>
  <si>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</si>
  <si>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</si>
  <si>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</si>
  <si>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</si>
  <si>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</si>
  <si>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</si>
  <si>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</si>
  <si>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</si>
  <si>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</si>
  <si>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</si>
  <si>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</si>
  <si>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</si>
  <si>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</si>
  <si>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</si>
  <si>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</si>
  <si>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</si>
  <si>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</si>
  <si>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</si>
  <si>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</si>
  <si>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</si>
  <si>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</si>
  <si>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</si>
  <si>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</si>
  <si>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</si>
  <si>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</si>
  <si>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</si>
  <si>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</si>
  <si>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</si>
  <si>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</si>
  <si>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</si>
  <si>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</si>
  <si>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</si>
  <si>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</si>
  <si>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</si>
  <si>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</si>
  <si>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</si>
  <si>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</si>
  <si>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</si>
  <si>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</si>
  <si>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</si>
  <si>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</si>
  <si>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</si>
  <si>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</si>
  <si>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</si>
  <si>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</si>
  <si>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</si>
  <si>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</si>
  <si>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</si>
  <si>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</si>
  <si>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</si>
  <si>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</si>
  <si>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</si>
  <si>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</si>
  <si>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</si>
  <si>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</si>
  <si>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</si>
  <si>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</si>
  <si>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</si>
  <si>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</si>
  <si>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</si>
  <si>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</si>
  <si>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</si>
  <si>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</si>
  <si>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</si>
  <si>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</si>
  <si>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</si>
  <si>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</si>
  <si>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</si>
  <si>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</si>
  <si>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</si>
  <si>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</si>
  <si>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</si>
  <si>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</si>
  <si>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</si>
  <si>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</si>
  <si>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</si>
  <si>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</si>
  <si>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</si>
  <si>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</si>
  <si>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</si>
  <si>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</si>
  <si>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</si>
  <si>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</si>
  <si>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</si>
  <si>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</si>
  <si>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</si>
  <si>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</si>
  <si>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</si>
  <si>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</si>
  <si>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</si>
  <si>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</si>
  <si>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</si>
  <si>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</si>
  <si>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</si>
  <si>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</si>
  <si>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</si>
  <si>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</si>
  <si>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</si>
  <si>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</si>
  <si>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</si>
  <si>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</si>
  <si>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</si>
  <si>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</si>
  <si>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</si>
  <si>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</si>
  <si>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</si>
  <si>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</si>
  <si>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</si>
  <si>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</si>
  <si>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</si>
  <si>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</si>
  <si>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</si>
  <si>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</si>
  <si>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</si>
  <si>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</si>
  <si>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</si>
  <si>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</si>
  <si>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</si>
  <si>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</si>
  <si>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</si>
  <si>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</si>
  <si>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</si>
  <si>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</si>
  <si>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</si>
  <si>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</si>
  <si>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</si>
  <si>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</si>
  <si>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</si>
  <si>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</si>
  <si>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</si>
  <si>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</si>
  <si>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</si>
  <si>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</si>
  <si>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</si>
  <si>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</si>
  <si>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</si>
  <si>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</si>
  <si>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</si>
  <si>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</si>
  <si>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</si>
  <si>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</si>
  <si>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</si>
  <si>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</si>
  <si>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</si>
  <si>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</si>
  <si>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</si>
  <si>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</si>
  <si>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</si>
  <si>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</si>
  <si>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</si>
  <si>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</si>
  <si>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</si>
  <si>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</si>
  <si>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</si>
  <si>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</si>
  <si>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</si>
  <si>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</si>
  <si>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</si>
  <si>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</si>
  <si>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</si>
  <si>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</si>
  <si>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</si>
  <si>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</si>
  <si>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</si>
  <si>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</si>
  <si>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</si>
  <si>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</si>
  <si>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</si>
  <si>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</si>
  <si>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</si>
  <si>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</si>
  <si>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</si>
  <si>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</si>
  <si>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</si>
  <si>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</si>
  <si>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</si>
  <si>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</si>
  <si>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</si>
  <si>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</si>
  <si>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</si>
  <si>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</si>
  <si>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</si>
  <si>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</si>
  <si>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</si>
  <si>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</si>
  <si>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</si>
  <si>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</si>
  <si>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</si>
  <si>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</si>
  <si>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</si>
  <si>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</si>
  <si>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</si>
  <si>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</si>
  <si>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</si>
  <si>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</si>
  <si>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</si>
  <si>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</si>
  <si>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</si>
  <si>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</si>
  <si>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</si>
  <si>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</si>
  <si>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</si>
  <si>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</si>
  <si>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</si>
  <si>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</si>
  <si>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</si>
  <si>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</si>
  <si>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</si>
  <si>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</si>
  <si>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</si>
  <si>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</si>
  <si>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</si>
  <si>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</si>
  <si>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</si>
  <si>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</si>
  <si>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</si>
  <si>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</si>
  <si>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</si>
  <si>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</si>
  <si>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</si>
  <si>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</si>
  <si>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</si>
  <si>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</si>
  <si>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</si>
  <si>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</si>
  <si>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</si>
  <si>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</si>
  <si>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</si>
  <si>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</si>
  <si>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</si>
  <si>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</si>
  <si>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</si>
  <si>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</si>
  <si>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</si>
  <si>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</si>
  <si>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</si>
  <si>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</si>
  <si>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</si>
  <si>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</si>
  <si>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</si>
  <si>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</si>
  <si>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</si>
  <si>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</si>
  <si>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</si>
  <si>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</si>
  <si>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</si>
  <si>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</si>
  <si>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</si>
  <si>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</si>
  <si>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</si>
  <si>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</si>
  <si>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</si>
  <si>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</si>
  <si>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</si>
  <si>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</si>
  <si>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</si>
  <si>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</si>
  <si>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</si>
  <si>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</si>
  <si>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</si>
  <si>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</si>
  <si>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</si>
  <si>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</si>
  <si>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</si>
  <si>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</si>
  <si>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</si>
  <si>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</si>
  <si>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</si>
  <si>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</si>
  <si>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</si>
  <si>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</si>
  <si>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</si>
  <si>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</si>
  <si>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</si>
  <si>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</si>
  <si>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</si>
  <si>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</si>
  <si>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</si>
  <si>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</si>
  <si>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</si>
  <si>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</si>
  <si>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</si>
  <si>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</si>
  <si>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</si>
  <si>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</si>
  <si>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</si>
  <si>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</si>
  <si>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</si>
  <si>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</si>
  <si>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</si>
  <si>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</si>
  <si>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</si>
  <si>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</si>
  <si>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</si>
  <si>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</si>
  <si>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</si>
  <si>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</si>
  <si>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</si>
  <si>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</si>
  <si>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</si>
  <si>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</si>
  <si>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</si>
  <si>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</si>
  <si>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</si>
  <si>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</si>
  <si>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</si>
  <si>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</si>
  <si>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</si>
  <si>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</si>
  <si>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</si>
  <si>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</si>
  <si>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</si>
  <si>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</si>
  <si>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</si>
  <si>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</si>
  <si>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</si>
  <si>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</si>
  <si>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</si>
  <si>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</si>
  <si>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</si>
  <si>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</si>
  <si>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</si>
  <si>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</si>
  <si>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</si>
  <si>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</si>
  <si>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</si>
  <si>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</si>
  <si>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</si>
  <si>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</si>
  <si>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</si>
  <si>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</si>
  <si>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</si>
  <si>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</si>
  <si>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</si>
  <si>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</si>
  <si>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</si>
  <si>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</si>
  <si>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</si>
  <si>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</si>
  <si>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</si>
  <si>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</si>
  <si>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</si>
  <si>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</si>
  <si>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</si>
  <si>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</si>
  <si>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</si>
  <si>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</si>
  <si>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</si>
  <si>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</si>
  <si>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</si>
  <si>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</si>
  <si>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</si>
  <si>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</si>
  <si>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</si>
  <si>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</si>
  <si>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</si>
  <si>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</si>
  <si>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</si>
  <si>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</si>
  <si>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</si>
  <si>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</si>
  <si>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</si>
  <si>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</si>
  <si>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</si>
  <si>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</si>
  <si>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</si>
  <si>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</si>
  <si>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</si>
  <si>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</si>
  <si>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</si>
  <si>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</si>
  <si>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</si>
  <si>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</si>
  <si>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</si>
  <si>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</si>
  <si>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</si>
  <si>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</si>
  <si>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</si>
  <si>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</si>
  <si>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</si>
  <si>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</si>
  <si>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</si>
  <si>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</si>
  <si>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</si>
  <si>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</si>
  <si>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</si>
  <si>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</si>
  <si>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</si>
  <si>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</si>
  <si>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</si>
  <si>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</si>
  <si>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</si>
  <si>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</si>
  <si>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</si>
  <si>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</si>
  <si>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</si>
  <si>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</si>
  <si>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</si>
  <si>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</si>
  <si>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</si>
  <si>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</si>
  <si>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</si>
  <si>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</si>
  <si>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</si>
  <si>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</si>
  <si>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</si>
  <si>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</si>
  <si>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</si>
  <si>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</si>
  <si>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</si>
  <si>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</si>
  <si>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</si>
  <si>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</si>
  <si>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</si>
  <si>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</si>
  <si>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</si>
  <si>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</si>
  <si>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</si>
  <si>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</si>
  <si>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</si>
  <si>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</si>
  <si>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</si>
  <si>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</si>
  <si>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</si>
  <si>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</si>
  <si>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</si>
  <si>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</si>
  <si>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</si>
  <si>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</si>
  <si>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</si>
  <si>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</si>
  <si>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</si>
  <si>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</si>
  <si>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</si>
  <si>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</si>
  <si>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</si>
  <si>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</si>
  <si>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</si>
  <si>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</si>
  <si>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</si>
  <si>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</si>
  <si>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</si>
  <si>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</si>
  <si>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</si>
  <si>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</si>
  <si>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</si>
  <si>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</si>
  <si>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</si>
  <si>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</si>
  <si>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</si>
  <si>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</si>
  <si>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</si>
  <si>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</si>
  <si>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</si>
  <si>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</si>
  <si>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</si>
  <si>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</si>
  <si>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</si>
  <si>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</si>
  <si>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</si>
  <si>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</si>
  <si>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</si>
  <si>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</si>
  <si>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</si>
  <si>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</si>
  <si>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</si>
  <si>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</si>
  <si>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</si>
  <si>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</si>
  <si>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</si>
  <si>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</si>
  <si>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</si>
  <si>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</si>
  <si>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</si>
  <si>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</si>
  <si>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</si>
  <si>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</si>
  <si>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</si>
  <si>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</si>
  <si>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</si>
  <si>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</si>
  <si>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</si>
  <si>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</si>
  <si>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</si>
  <si>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</si>
  <si>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</si>
  <si>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</si>
  <si>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</si>
  <si>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</si>
  <si>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</si>
  <si>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</si>
  <si>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</si>
  <si>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</si>
  <si>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</si>
  <si>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</si>
  <si>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</si>
  <si>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</si>
  <si>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</si>
  <si>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</si>
  <si>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</si>
  <si>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</si>
  <si>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</si>
  <si>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</si>
  <si>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</si>
  <si>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</si>
  <si>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</si>
  <si>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</si>
  <si>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</si>
  <si>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</si>
  <si>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</si>
  <si>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</si>
  <si>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</si>
  <si>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</si>
  <si>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</si>
  <si>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</si>
  <si>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</si>
  <si>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</si>
  <si>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</si>
  <si>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</si>
  <si>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</si>
  <si>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</si>
  <si>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</si>
  <si>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</si>
  <si>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</si>
  <si>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</si>
  <si>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</si>
  <si>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</si>
  <si>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</si>
  <si>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</si>
  <si>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</si>
  <si>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</si>
  <si>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</si>
  <si>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</si>
  <si>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</si>
  <si>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</si>
  <si>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</si>
  <si>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</si>
  <si>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</si>
  <si>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</si>
  <si>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</si>
  <si>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</si>
  <si>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</si>
  <si>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</si>
  <si>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</si>
  <si>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</si>
  <si>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</si>
  <si>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</si>
  <si>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</si>
  <si>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</si>
  <si>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</si>
  <si>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</si>
  <si>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</si>
  <si>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</si>
  <si>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</si>
  <si>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</si>
  <si>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</si>
  <si>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</si>
  <si>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</si>
  <si>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</si>
  <si>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</si>
  <si>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</si>
  <si>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</si>
  <si>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</si>
  <si>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</si>
  <si>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</si>
  <si>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</si>
  <si>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</si>
  <si>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</si>
  <si>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</si>
  <si>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</si>
  <si>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</si>
  <si>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</si>
  <si>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</si>
  <si>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</si>
  <si>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</si>
  <si>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</si>
  <si>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</si>
  <si>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</si>
  <si>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</si>
  <si>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</si>
  <si>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</si>
  <si>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</si>
  <si>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</si>
  <si>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</si>
  <si>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</si>
  <si>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</si>
  <si>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</si>
  <si>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</si>
  <si>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</si>
  <si>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</si>
  <si>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</si>
  <si>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</si>
  <si>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</si>
  <si>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</si>
  <si>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</si>
  <si>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</si>
  <si>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</si>
  <si>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</si>
  <si>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</si>
  <si>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</si>
  <si>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</si>
  <si>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</si>
  <si>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</si>
  <si>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</si>
  <si>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</si>
  <si>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</si>
  <si>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</si>
  <si>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</si>
  <si>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</si>
  <si>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</si>
  <si>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</si>
  <si>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</si>
  <si>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</si>
  <si>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</si>
  <si>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</si>
  <si>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</si>
  <si>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</si>
  <si>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</si>
  <si>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</si>
  <si>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</si>
  <si>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</si>
  <si>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</si>
  <si>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</si>
  <si>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</si>
  <si>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</si>
  <si>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</si>
  <si>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</si>
  <si>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</si>
  <si>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</si>
  <si>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</si>
  <si>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</si>
  <si>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</si>
  <si>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</si>
  <si>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</si>
  <si>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</si>
  <si>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</si>
  <si>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</si>
  <si>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</si>
  <si>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</si>
  <si>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</si>
  <si>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</si>
  <si>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</si>
  <si>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</si>
  <si>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</si>
  <si>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</si>
  <si>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</si>
  <si>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</si>
  <si>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</si>
  <si>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</si>
  <si>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</si>
  <si>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</si>
  <si>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</si>
  <si>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</si>
  <si>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</si>
  <si>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</si>
  <si>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</si>
  <si>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</si>
  <si>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</si>
  <si>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</si>
  <si>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</si>
  <si>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</si>
  <si>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</si>
  <si>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</si>
  <si>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</si>
  <si>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</si>
  <si>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</si>
  <si>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</si>
  <si>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</si>
  <si>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</si>
  <si>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</si>
  <si>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</si>
  <si>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</si>
  <si>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</si>
  <si>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</si>
  <si>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</si>
  <si>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</si>
  <si>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</si>
  <si>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</si>
  <si>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</si>
  <si>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</si>
  <si>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</si>
  <si>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</si>
  <si>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</si>
  <si>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</si>
  <si>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</si>
  <si>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</si>
  <si>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</si>
  <si>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</si>
  <si>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</si>
  <si>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</si>
  <si>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</si>
  <si>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</si>
  <si>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</si>
  <si>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</si>
  <si>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</si>
  <si>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</si>
  <si>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</si>
  <si>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</si>
  <si>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</si>
  <si>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</si>
  <si>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</si>
  <si>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</si>
  <si>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</si>
  <si>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</si>
  <si>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</si>
  <si>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</si>
  <si>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</si>
  <si>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</si>
  <si>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</si>
  <si>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</si>
  <si>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</si>
  <si>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</si>
  <si>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</si>
  <si>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</si>
  <si>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</si>
  <si>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</si>
  <si>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</si>
  <si>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</si>
  <si>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</si>
  <si>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</si>
  <si>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</si>
  <si>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</si>
  <si>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</si>
  <si>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</si>
  <si>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</si>
  <si>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</si>
  <si>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</si>
  <si>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</si>
  <si>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</si>
  <si>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</si>
  <si>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</si>
  <si>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</si>
  <si>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</si>
  <si>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</si>
  <si>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</si>
  <si>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</si>
  <si>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</si>
  <si>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</si>
  <si>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</si>
  <si>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</si>
  <si>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</si>
  <si>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</si>
  <si>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</si>
  <si>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</si>
  <si>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</si>
  <si>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</si>
  <si>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</si>
  <si>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</si>
  <si>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</si>
  <si>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</si>
  <si>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</si>
  <si>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</si>
  <si>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</si>
  <si>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</si>
  <si>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</si>
  <si>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</si>
  <si>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</si>
  <si>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</si>
  <si>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</si>
  <si>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</si>
  <si>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</si>
  <si>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</si>
  <si>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</si>
  <si>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</si>
  <si>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</si>
  <si>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</si>
  <si>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</si>
  <si>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</si>
  <si>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</si>
  <si>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</si>
  <si>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</si>
  <si>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</si>
  <si>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</si>
  <si>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</si>
  <si>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</si>
  <si>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</si>
  <si>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</si>
  <si>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</si>
  <si>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</si>
  <si>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</si>
  <si>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</si>
  <si>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</si>
  <si>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</si>
  <si>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</si>
  <si>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</si>
  <si>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</si>
  <si>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</si>
  <si>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</si>
  <si>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</si>
  <si>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</si>
  <si>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</si>
  <si>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</si>
  <si>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</si>
  <si>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</si>
  <si>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</si>
  <si>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</si>
  <si>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</si>
  <si>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</si>
  <si>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</si>
  <si>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</si>
  <si>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</si>
  <si>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</si>
  <si>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</si>
  <si>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</si>
  <si>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</si>
  <si>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</si>
  <si>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</si>
  <si>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</si>
  <si>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</si>
  <si>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</si>
  <si>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</si>
  <si>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</si>
  <si>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</si>
  <si>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</si>
  <si>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</si>
  <si>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</si>
  <si>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</si>
  <si>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</si>
  <si>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</si>
  <si>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</si>
  <si>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</si>
  <si>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</si>
  <si>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</si>
  <si>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</si>
  <si>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</si>
  <si>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</si>
  <si>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</si>
  <si>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</si>
  <si>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</si>
  <si>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</si>
  <si>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</si>
  <si>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</si>
  <si>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</si>
  <si>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</si>
  <si>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</si>
  <si>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</si>
  <si>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</si>
  <si>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</si>
  <si>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</si>
  <si>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</si>
  <si>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</si>
  <si>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</si>
  <si>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</si>
  <si>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</si>
  <si>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</si>
  <si>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</si>
  <si>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</si>
  <si>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</si>
  <si>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</si>
  <si>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</si>
  <si>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</si>
  <si>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</si>
  <si>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</si>
  <si>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</si>
  <si>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</si>
  <si>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</si>
  <si>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</si>
  <si>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</si>
  <si>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</si>
  <si>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</si>
  <si>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</si>
  <si>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</si>
  <si>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</si>
  <si>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</si>
  <si>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</si>
  <si>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</si>
  <si>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</si>
  <si>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</si>
  <si>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</si>
  <si>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</si>
  <si>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</si>
  <si>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</si>
  <si>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</si>
  <si>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</si>
  <si>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</si>
  <si>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</si>
  <si>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</si>
  <si>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</si>
  <si>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</si>
  <si>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</si>
  <si>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</si>
  <si>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</si>
  <si>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</si>
  <si>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</si>
  <si>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</si>
  <si>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</si>
  <si>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</si>
  <si>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</si>
  <si>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</si>
  <si>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</si>
  <si>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</si>
  <si>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</si>
  <si>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</si>
  <si>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</si>
  <si>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</si>
  <si>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</si>
  <si>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</si>
  <si>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</si>
  <si>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</si>
  <si>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</si>
  <si>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</si>
  <si>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</si>
  <si>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</si>
  <si>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</si>
  <si>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</si>
  <si>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</si>
  <si>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</si>
  <si>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</si>
  <si>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</si>
  <si>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</si>
  <si>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</si>
  <si>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</si>
  <si>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</si>
  <si>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</si>
  <si>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</si>
  <si>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</si>
  <si>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</si>
  <si>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</si>
  <si>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</si>
  <si>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</si>
  <si>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</si>
  <si>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</si>
  <si>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</si>
  <si>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</si>
  <si>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</si>
  <si>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</si>
  <si>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</si>
  <si>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</si>
  <si>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</si>
  <si>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</si>
  <si>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</si>
  <si>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</si>
  <si>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</si>
  <si>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</si>
  <si>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</si>
  <si>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</si>
  <si>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</si>
  <si>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</si>
  <si>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</si>
  <si>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</si>
  <si>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</si>
  <si>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</si>
  <si>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</si>
  <si>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</si>
  <si>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</si>
  <si>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</si>
  <si>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</si>
  <si>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</si>
  <si>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</si>
  <si>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</si>
  <si>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</si>
  <si>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</si>
  <si>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</si>
  <si>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</si>
  <si>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</si>
  <si>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</si>
  <si>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</si>
  <si>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</si>
  <si>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</si>
  <si>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</si>
  <si>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</si>
  <si>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</si>
  <si>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</si>
  <si>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</si>
  <si>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</si>
  <si>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</si>
  <si>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</si>
  <si>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</si>
  <si>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</si>
  <si>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</si>
  <si>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</si>
  <si>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</si>
  <si>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</si>
  <si>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</si>
  <si>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</si>
  <si>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</si>
  <si>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</si>
  <si>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</si>
  <si>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</si>
  <si>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</si>
  <si>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</si>
  <si>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</si>
  <si>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</si>
  <si>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</si>
  <si>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</si>
  <si>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</si>
  <si>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</si>
  <si>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</si>
  <si>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</si>
  <si>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</si>
  <si>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</si>
  <si>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</si>
  <si>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</si>
  <si>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</si>
  <si>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</si>
  <si>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</si>
  <si>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</si>
  <si>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</si>
  <si>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</si>
  <si>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</si>
  <si>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</si>
  <si>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</si>
  <si>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</si>
  <si>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</si>
  <si>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</si>
  <si>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</si>
  <si>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</si>
  <si>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</si>
  <si>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</si>
  <si>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</si>
  <si>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</si>
  <si>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</si>
  <si>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</si>
  <si>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</si>
  <si>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</si>
  <si>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</si>
  <si>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</si>
  <si>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</si>
  <si>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</si>
  <si>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</si>
  <si>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</si>
  <si>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</si>
  <si>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</si>
  <si>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</si>
  <si>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</si>
  <si>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</si>
  <si>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</si>
  <si>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</si>
  <si>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</si>
  <si>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</si>
  <si>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</si>
  <si>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</si>
  <si>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</si>
  <si>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</si>
  <si>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</si>
  <si>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</si>
  <si>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</si>
  <si>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</si>
  <si>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</si>
  <si>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</si>
  <si>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</si>
  <si>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</si>
  <si>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</si>
  <si>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</si>
  <si>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</si>
  <si>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</si>
  <si>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</si>
  <si>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</si>
  <si>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</si>
  <si>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</si>
  <si>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</si>
  <si>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</si>
  <si>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</si>
  <si>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</si>
  <si>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</si>
  <si>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</si>
  <si>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</si>
  <si>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</si>
  <si>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</si>
  <si>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</si>
  <si>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</si>
  <si>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</si>
  <si>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</si>
  <si>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</si>
  <si>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</si>
  <si>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</si>
  <si>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</si>
  <si>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</si>
  <si>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</si>
  <si>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</si>
  <si>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</si>
  <si>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</si>
  <si>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</si>
  <si>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</si>
  <si>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</si>
  <si>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</si>
  <si>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</si>
  <si>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</si>
  <si>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</si>
  <si>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</si>
  <si>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</si>
  <si>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</si>
  <si>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</si>
  <si>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</si>
  <si>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</si>
  <si>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</si>
  <si>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</si>
  <si>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</si>
  <si>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</si>
  <si>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</si>
  <si>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</si>
  <si>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</si>
  <si>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</si>
  <si>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</si>
  <si>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</si>
  <si>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</si>
  <si>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</si>
  <si>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</si>
  <si>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</si>
  <si>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</si>
  <si>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</si>
  <si>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</si>
  <si>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</si>
  <si>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</si>
  <si>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</si>
  <si>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</si>
  <si>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</si>
  <si>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</si>
  <si>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</si>
  <si>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</si>
  <si>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</si>
  <si>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</si>
  <si>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</si>
  <si>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</si>
  <si>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</si>
  <si>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</si>
  <si>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</si>
  <si>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</si>
  <si>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</si>
  <si>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</si>
  <si>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</si>
  <si>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</si>
  <si>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</si>
  <si>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</si>
  <si>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</si>
  <si>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</si>
  <si>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</si>
  <si>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</si>
  <si>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</si>
  <si>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</si>
  <si>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</si>
  <si>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</si>
  <si>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</si>
  <si>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</si>
  <si>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</si>
  <si>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</si>
  <si>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</si>
  <si>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</si>
  <si>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</si>
  <si>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</si>
  <si>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</si>
  <si>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</si>
  <si>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</si>
  <si>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</si>
  <si>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</si>
  <si>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</si>
  <si>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</si>
  <si>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</si>
  <si>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</si>
  <si>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</si>
  <si>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</si>
  <si>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</si>
  <si>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</si>
  <si>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</si>
  <si>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</si>
  <si>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</si>
  <si>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</si>
  <si>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</si>
  <si>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</si>
  <si>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</si>
  <si>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</si>
  <si>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</si>
  <si>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</si>
  <si>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</si>
  <si>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</si>
  <si>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</si>
  <si>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</si>
  <si>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</si>
  <si>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</si>
  <si>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</si>
  <si>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</si>
  <si>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</si>
  <si>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</si>
  <si>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</si>
  <si>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</si>
  <si>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</si>
  <si>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</si>
  <si>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</si>
  <si>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</si>
  <si>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</si>
  <si>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</si>
  <si>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</si>
  <si>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</si>
  <si>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</si>
  <si>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</si>
  <si>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</si>
  <si>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</si>
  <si>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</si>
  <si>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</si>
  <si>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</si>
  <si>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</si>
  <si>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</si>
  <si>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</si>
  <si>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</si>
  <si>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</si>
  <si>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</si>
  <si>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</si>
  <si>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</si>
  <si>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</si>
  <si>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</si>
  <si>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</si>
  <si>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</si>
  <si>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</si>
  <si>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</si>
  <si>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</si>
  <si>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</si>
  <si>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</si>
  <si>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</si>
  <si>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</si>
  <si>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</si>
  <si>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</si>
  <si>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</si>
  <si>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</si>
  <si>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</si>
  <si>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</si>
  <si>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</si>
  <si>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</si>
  <si>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</si>
  <si>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</si>
  <si>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</si>
  <si>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</si>
  <si>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</si>
  <si>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</si>
  <si>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</si>
  <si>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</si>
  <si>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</si>
  <si>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</si>
  <si>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</si>
  <si>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</si>
  <si>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</si>
  <si>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</si>
  <si>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</si>
  <si>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</si>
  <si>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</si>
  <si>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</si>
  <si>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</si>
  <si>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</si>
  <si>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</si>
  <si>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</si>
  <si>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</si>
  <si>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</si>
  <si>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</si>
  <si>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</si>
  <si>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</si>
  <si>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</si>
  <si>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</si>
  <si>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</si>
  <si>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</si>
  <si>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</si>
  <si>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</si>
  <si>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</si>
  <si>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</si>
  <si>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</si>
  <si>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</si>
  <si>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</si>
  <si>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</si>
  <si>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</si>
  <si>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</si>
  <si>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</si>
  <si>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</si>
  <si>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</si>
  <si>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</si>
  <si>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</si>
  <si>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</si>
  <si>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</si>
  <si>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</si>
  <si>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</si>
  <si>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</si>
  <si>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</si>
  <si>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</si>
  <si>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</si>
  <si>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</si>
  <si>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</si>
  <si>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</si>
  <si>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</si>
  <si>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</si>
  <si>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</si>
  <si>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</si>
  <si>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</si>
  <si>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</si>
  <si>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</si>
  <si>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</si>
  <si>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</si>
  <si>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</si>
  <si>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</si>
  <si>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</si>
  <si>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</si>
  <si>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</si>
  <si>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</si>
  <si>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</si>
  <si>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</si>
  <si>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</si>
  <si>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</si>
  <si>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</si>
  <si>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</si>
  <si>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</si>
  <si>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</si>
  <si>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</si>
  <si>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</si>
  <si>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</si>
  <si>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</si>
  <si>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</si>
  <si>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</si>
  <si>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</si>
  <si>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</si>
  <si>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</si>
  <si>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</si>
  <si>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</si>
  <si>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</si>
  <si>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</si>
  <si>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</si>
  <si>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</si>
  <si>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</si>
  <si>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</si>
  <si>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</si>
  <si>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</si>
  <si>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</si>
  <si>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</si>
  <si>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</si>
  <si>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</si>
  <si>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</si>
  <si>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</si>
  <si>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</si>
  <si>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</si>
  <si>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</si>
  <si>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</si>
  <si>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</si>
  <si>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</si>
  <si>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</si>
  <si>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</si>
  <si>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</si>
  <si>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</si>
  <si>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</si>
  <si>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</si>
  <si>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</si>
  <si>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</si>
  <si>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</si>
  <si>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</si>
  <si>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</si>
  <si>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</si>
  <si>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</si>
  <si>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</si>
  <si>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</si>
  <si>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</si>
  <si>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</si>
  <si>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</si>
  <si>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</si>
  <si>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</si>
  <si>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</si>
  <si>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</si>
  <si>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</si>
  <si>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</si>
  <si>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</si>
  <si>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</si>
  <si>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</si>
  <si>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</si>
  <si>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</si>
  <si>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</si>
  <si>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</si>
  <si>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</si>
  <si>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</si>
  <si>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</si>
  <si>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</si>
  <si>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</si>
  <si>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</si>
  <si>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</si>
  <si>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</si>
  <si>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</si>
  <si>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</si>
  <si>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</si>
  <si>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</si>
  <si>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</si>
  <si>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</si>
  <si>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</si>
  <si>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</si>
  <si>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</si>
  <si>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</si>
  <si>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</si>
  <si>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</si>
  <si>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</si>
  <si>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</si>
  <si>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</si>
  <si>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</si>
  <si>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</si>
  <si>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</si>
  <si>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</si>
  <si>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</si>
  <si>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</si>
  <si>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</si>
  <si>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</si>
  <si>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</si>
  <si>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</si>
  <si>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</si>
  <si>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</si>
  <si>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</si>
  <si>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</si>
  <si>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</si>
  <si>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</si>
  <si>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</si>
  <si>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</si>
  <si>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</si>
  <si>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</si>
  <si>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</si>
  <si>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</si>
  <si>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</si>
  <si>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</si>
  <si>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</si>
  <si>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</si>
  <si>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</si>
  <si>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</si>
  <si>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</si>
  <si>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</si>
  <si>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</si>
  <si>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</si>
  <si>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</si>
  <si>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</si>
  <si>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</si>
  <si>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</si>
  <si>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</si>
  <si>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</si>
  <si>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</si>
  <si>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</si>
  <si>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</si>
  <si>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</si>
  <si>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</si>
  <si>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</si>
  <si>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</si>
  <si>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</si>
  <si>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</si>
  <si>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</si>
  <si>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</si>
  <si>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</si>
  <si>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</si>
  <si>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</si>
  <si>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</si>
  <si>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</si>
  <si>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</si>
  <si>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</si>
  <si>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</si>
  <si>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</si>
  <si>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</si>
  <si>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</si>
  <si>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</si>
  <si>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</si>
  <si>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</si>
  <si>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</si>
  <si>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</si>
  <si>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</si>
  <si>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</si>
  <si>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</si>
  <si>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</si>
  <si>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</si>
  <si>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</si>
  <si>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</si>
  <si>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</si>
  <si>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</si>
  <si>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</si>
  <si>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</si>
  <si>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</si>
  <si>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</si>
  <si>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</si>
  <si>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</si>
  <si>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</si>
  <si>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</si>
  <si>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</si>
  <si>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</si>
  <si>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</si>
  <si>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</si>
  <si>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</si>
  <si>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</si>
  <si>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</si>
  <si>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</si>
  <si>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</si>
  <si>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</si>
  <si>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</si>
  <si>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</si>
  <si>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</si>
  <si>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</si>
  <si>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</si>
  <si>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</si>
  <si>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</si>
  <si>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</si>
  <si>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</si>
  <si>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</si>
  <si>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</si>
  <si>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</si>
  <si>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</si>
  <si>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</si>
  <si>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</si>
  <si>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</si>
  <si>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</si>
  <si>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</si>
  <si>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</si>
  <si>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</si>
  <si>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</si>
  <si>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</si>
  <si>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</si>
  <si>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</si>
  <si>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</si>
  <si>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</si>
  <si>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</si>
  <si>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</si>
  <si>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</si>
  <si>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</si>
  <si>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</si>
  <si>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</si>
  <si>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</si>
  <si>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</si>
  <si>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</si>
  <si>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</si>
  <si>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</si>
  <si>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</si>
  <si>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</si>
  <si>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</si>
  <si>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</si>
  <si>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</si>
  <si>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</si>
  <si>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</si>
  <si>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</si>
  <si>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</si>
  <si>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</si>
  <si>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</si>
  <si>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</si>
  <si>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</si>
  <si>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</si>
  <si>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</si>
  <si>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</si>
  <si>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</si>
  <si>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</si>
  <si>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</si>
  <si>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</si>
  <si>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</si>
  <si>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</si>
  <si>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</si>
  <si>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</si>
  <si>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</si>
  <si>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</si>
  <si>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</si>
  <si>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</si>
  <si>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</si>
  <si>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</si>
  <si>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</si>
  <si>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</si>
  <si>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</si>
  <si>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</si>
  <si>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</si>
  <si>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</si>
  <si>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</si>
  <si>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</si>
  <si>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</si>
  <si>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</si>
  <si>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</si>
  <si>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</si>
  <si>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</si>
  <si>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</si>
  <si>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</si>
  <si>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</si>
  <si>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</si>
  <si>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</si>
  <si>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</si>
  <si>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</si>
  <si>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</si>
  <si>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</si>
  <si>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</si>
  <si>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</si>
  <si>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</si>
  <si>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</si>
  <si>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</si>
  <si>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</si>
  <si>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</si>
  <si>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</si>
  <si>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</si>
  <si>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</si>
  <si>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</si>
  <si>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</si>
  <si>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</si>
  <si>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</si>
  <si>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</si>
  <si>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</si>
  <si>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</si>
  <si>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</si>
  <si>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</si>
  <si>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</si>
  <si>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</si>
  <si>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</si>
  <si>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</si>
  <si>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</si>
  <si>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</si>
  <si>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</si>
  <si>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</si>
  <si>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</si>
  <si>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</si>
  <si>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</si>
  <si>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</si>
  <si>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</si>
  <si>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</si>
  <si>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</si>
  <si>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</si>
  <si>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</si>
  <si>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</si>
  <si>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</si>
  <si>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</si>
  <si>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</si>
  <si>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</si>
  <si>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</si>
  <si>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</si>
  <si>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</si>
  <si>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</si>
  <si>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</si>
  <si>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</si>
  <si>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</si>
  <si>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</si>
  <si>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</si>
  <si>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</si>
  <si>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</si>
  <si>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</si>
  <si>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</si>
  <si>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</si>
  <si>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</si>
  <si>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</si>
  <si>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</si>
  <si>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</si>
  <si>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</si>
  <si>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</si>
  <si>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</si>
  <si>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</si>
  <si>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</si>
  <si>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</si>
  <si>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</si>
  <si>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</si>
  <si>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</si>
  <si>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</si>
  <si>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</si>
  <si>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</si>
  <si>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</si>
  <si>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</si>
  <si>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</si>
  <si>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</si>
  <si>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</si>
  <si>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</si>
  <si>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</si>
  <si>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</si>
  <si>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</si>
  <si>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</si>
  <si>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</si>
  <si>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</si>
  <si>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</si>
  <si>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</si>
  <si>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</si>
  <si>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</si>
  <si>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</si>
  <si>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</si>
  <si>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</si>
  <si>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</si>
  <si>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</si>
  <si>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</si>
  <si>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</si>
  <si>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</si>
  <si>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</si>
  <si>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</si>
  <si>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</si>
  <si>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</si>
  <si>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</si>
  <si>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</si>
  <si>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</si>
  <si>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</si>
  <si>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</si>
  <si>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</si>
  <si>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</si>
  <si>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</si>
  <si>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</si>
  <si>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</si>
  <si>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</si>
  <si>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</si>
  <si>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</si>
  <si>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</si>
  <si>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</si>
  <si>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</si>
  <si>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</si>
  <si>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</si>
  <si>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</si>
  <si>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</si>
  <si>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</si>
  <si>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</si>
  <si>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</si>
  <si>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</si>
  <si>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</si>
  <si>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</si>
  <si>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</si>
  <si>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</si>
  <si>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</si>
  <si>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</si>
  <si>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</si>
  <si>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</si>
  <si>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</si>
  <si>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</si>
  <si>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</si>
  <si>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</si>
  <si>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</si>
  <si>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</si>
  <si>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</si>
  <si>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</si>
  <si>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</si>
  <si>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</si>
  <si>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</si>
  <si>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</si>
  <si>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</si>
  <si>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</si>
  <si>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</si>
  <si>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</si>
  <si>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</si>
  <si>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</si>
  <si>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</si>
  <si>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</si>
  <si>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</si>
  <si>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</si>
  <si>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</si>
  <si>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</si>
  <si>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</si>
  <si>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</si>
  <si>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</si>
  <si>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</si>
  <si>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</si>
  <si>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</si>
  <si>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</si>
  <si>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</si>
  <si>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</si>
  <si>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</si>
  <si>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</si>
  <si>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</si>
  <si>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</si>
  <si>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</si>
  <si>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</si>
  <si>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</si>
  <si>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</si>
  <si>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</si>
  <si>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</si>
  <si>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</si>
  <si>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</si>
  <si>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</si>
  <si>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</si>
  <si>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</si>
  <si>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</si>
  <si>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</si>
  <si>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</si>
  <si>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</si>
  <si>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</si>
  <si>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</si>
  <si>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</si>
  <si>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</si>
  <si>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</si>
  <si>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</si>
  <si>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</si>
  <si>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</si>
  <si>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</si>
  <si>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</si>
  <si>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</si>
  <si>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</si>
  <si>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</si>
  <si>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</si>
  <si>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</si>
  <si>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</si>
  <si>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</si>
  <si>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</si>
  <si>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</si>
  <si>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</si>
  <si>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</si>
  <si>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</si>
  <si>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</si>
  <si>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</si>
  <si>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</si>
  <si>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</si>
  <si>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</si>
  <si>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</si>
  <si>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</si>
  <si>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</si>
  <si>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</si>
  <si>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</si>
  <si>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</si>
  <si>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</si>
  <si>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</si>
  <si>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</si>
  <si>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</si>
  <si>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</si>
  <si>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</si>
  <si>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</si>
  <si>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</si>
  <si>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</si>
  <si>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</si>
  <si>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</si>
  <si>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</si>
  <si>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</si>
  <si>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</si>
  <si>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</si>
  <si>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</si>
  <si>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</si>
  <si>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</si>
  <si>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</si>
  <si>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</si>
  <si>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</si>
  <si>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</si>
  <si>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</si>
  <si>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</si>
  <si>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</si>
  <si>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</si>
  <si>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</si>
  <si>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</si>
  <si>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</si>
  <si>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</si>
  <si>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</si>
  <si>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</si>
  <si>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</si>
  <si>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</si>
  <si>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</si>
  <si>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</si>
  <si>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</si>
  <si>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</si>
  <si>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</si>
  <si>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</si>
  <si>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</si>
  <si>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</si>
  <si>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</si>
  <si>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</si>
  <si>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</si>
  <si>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</si>
  <si>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</si>
  <si>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</si>
  <si>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</si>
  <si>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</si>
  <si>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</si>
  <si>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</si>
  <si>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</si>
  <si>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</si>
  <si>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</si>
  <si>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</si>
  <si>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</si>
  <si>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</si>
  <si>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</si>
  <si>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</si>
  <si>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</si>
  <si>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</si>
  <si>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</si>
  <si>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</si>
  <si>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</si>
  <si>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</si>
  <si>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</si>
  <si>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</si>
  <si>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</si>
  <si>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</si>
  <si>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</si>
  <si>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</si>
  <si>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</si>
  <si>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</si>
  <si>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</si>
  <si>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</si>
  <si>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</si>
  <si>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</si>
  <si>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</si>
  <si>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</si>
  <si>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</si>
  <si>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</si>
  <si>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</si>
  <si>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</si>
  <si>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</si>
  <si>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</si>
  <si>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</si>
  <si>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</si>
  <si>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</si>
  <si>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</si>
  <si>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</si>
  <si>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</si>
  <si>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</si>
  <si>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</si>
  <si>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</si>
  <si>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</si>
  <si>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</si>
  <si>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</si>
  <si>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</si>
  <si>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</si>
  <si>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</si>
  <si>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</si>
  <si>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</si>
  <si>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</si>
  <si>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</si>
  <si>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</si>
  <si>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</si>
  <si>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</si>
  <si>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</si>
  <si>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</si>
  <si>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</si>
  <si>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</si>
  <si>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</si>
  <si>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</si>
  <si>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</si>
  <si>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</si>
  <si>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</si>
  <si>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</si>
  <si>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</si>
  <si>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</si>
  <si>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</si>
  <si>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</si>
  <si>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</si>
  <si>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</si>
  <si>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</si>
  <si>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</si>
  <si>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</si>
  <si>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</si>
  <si>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</si>
  <si>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</si>
  <si>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</si>
  <si>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</si>
  <si>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</si>
  <si>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</si>
  <si>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</si>
  <si>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</si>
  <si>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</si>
  <si>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</si>
  <si>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</si>
  <si>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</si>
  <si>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</si>
  <si>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</si>
  <si>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</si>
  <si>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</si>
  <si>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</si>
  <si>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</si>
  <si>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</si>
  <si>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</si>
  <si>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</si>
  <si>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</si>
  <si>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</si>
  <si>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</si>
  <si>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</si>
  <si>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</si>
  <si>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</si>
  <si>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</si>
  <si>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</si>
  <si>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</si>
  <si>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</si>
  <si>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</si>
  <si>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</si>
  <si>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</si>
  <si>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</si>
  <si>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</si>
  <si>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</si>
  <si>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</si>
  <si>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</si>
  <si>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</si>
  <si>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</si>
  <si>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</si>
  <si>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</si>
  <si>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</si>
  <si>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</si>
  <si>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</si>
  <si>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</si>
  <si>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</si>
  <si>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</si>
  <si>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</si>
  <si>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</si>
  <si>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</si>
  <si>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</si>
  <si>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</si>
  <si>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</si>
  <si>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</si>
  <si>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</si>
  <si>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</si>
  <si>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</si>
  <si>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</si>
  <si>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</si>
  <si>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</si>
  <si>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</si>
  <si>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</si>
  <si>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</si>
  <si>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</si>
  <si>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</si>
  <si>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</si>
  <si>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</si>
  <si>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</si>
  <si>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</si>
  <si>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</si>
  <si>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</si>
  <si>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</si>
  <si>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</si>
  <si>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</si>
  <si>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</si>
  <si>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</si>
  <si>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</si>
  <si>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</si>
  <si>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</si>
  <si>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</si>
  <si>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</si>
  <si>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</si>
  <si>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</si>
  <si>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</si>
  <si>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</si>
  <si>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</si>
  <si>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</si>
  <si>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</si>
  <si>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</si>
  <si>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</si>
  <si>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</si>
  <si>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</si>
  <si>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</si>
  <si>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</si>
  <si>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</si>
  <si>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</si>
  <si>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</si>
  <si>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</si>
  <si>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</si>
  <si>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</si>
  <si>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</si>
  <si>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</si>
  <si>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</si>
  <si>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</si>
  <si>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</si>
  <si>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</si>
  <si>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</si>
  <si>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</si>
  <si>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</si>
  <si>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</si>
  <si>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</si>
  <si>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</si>
  <si>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</si>
  <si>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</si>
  <si>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</si>
  <si>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</si>
  <si>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</si>
  <si>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</si>
  <si>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</si>
  <si>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</si>
  <si>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</si>
  <si>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</si>
  <si>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</si>
  <si>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</si>
  <si>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</si>
  <si>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</si>
  <si>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</si>
  <si>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</si>
  <si>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</si>
  <si>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</si>
  <si>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</si>
  <si>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</si>
  <si>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</si>
  <si>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</si>
  <si>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</si>
  <si>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</si>
  <si>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</si>
  <si>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</si>
  <si>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</si>
  <si>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</si>
  <si>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</si>
  <si>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</si>
  <si>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</si>
  <si>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</si>
  <si>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</si>
  <si>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</si>
  <si>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</si>
  <si>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</si>
  <si>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</si>
  <si>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</si>
  <si>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</si>
  <si>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</si>
  <si>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</si>
  <si>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</si>
  <si>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</si>
  <si>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</si>
  <si>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</si>
  <si>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</si>
  <si>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</si>
  <si>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</si>
  <si>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</si>
  <si>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</si>
  <si>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</si>
  <si>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</si>
  <si>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</si>
  <si>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</si>
  <si>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</si>
  <si>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</si>
  <si>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</si>
  <si>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</si>
  <si>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</si>
  <si>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</si>
  <si>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</si>
  <si>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</si>
  <si>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</si>
  <si>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</si>
  <si>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</si>
  <si>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</si>
  <si>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</si>
  <si>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</si>
  <si>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</si>
  <si>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</si>
  <si>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</si>
  <si>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</si>
  <si>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</si>
  <si>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</si>
  <si>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</si>
  <si>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</si>
  <si>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</si>
  <si>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</si>
  <si>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</si>
  <si>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</si>
  <si>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</si>
  <si>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</si>
  <si>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</si>
  <si>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</si>
  <si>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</si>
  <si>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</si>
  <si>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</si>
  <si>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</si>
  <si>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</si>
  <si>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</si>
  <si>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</si>
  <si>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</si>
  <si>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</si>
  <si>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</si>
  <si>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</si>
  <si>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</si>
  <si>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</si>
  <si>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</si>
  <si>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</si>
  <si>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</si>
  <si>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</si>
  <si>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</si>
  <si>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</si>
  <si>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</si>
  <si>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</si>
  <si>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</si>
  <si>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</si>
  <si>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</si>
  <si>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</si>
  <si>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</si>
  <si>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</si>
  <si>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</si>
  <si>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</si>
  <si>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</si>
  <si>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</si>
  <si>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</si>
  <si>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</si>
  <si>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</si>
  <si>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</si>
  <si>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</si>
  <si>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</si>
  <si>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</si>
  <si>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</si>
  <si>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</si>
  <si>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</si>
  <si>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</si>
  <si>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</si>
  <si>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</si>
  <si>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</si>
  <si>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</si>
  <si>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</si>
  <si>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</si>
  <si>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</si>
  <si>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</si>
  <si>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</si>
  <si>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</si>
  <si>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</si>
  <si>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</si>
  <si>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</si>
  <si>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</si>
  <si>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</si>
  <si>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</si>
  <si>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</si>
  <si>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</si>
  <si>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</si>
  <si>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</si>
  <si>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</si>
  <si>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</si>
  <si>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</si>
  <si>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</si>
  <si>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</si>
  <si>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</si>
  <si>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</si>
  <si>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</si>
  <si>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</si>
  <si>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</si>
  <si>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</si>
  <si>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</si>
  <si>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</si>
  <si>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</si>
  <si>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</si>
  <si>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</si>
  <si>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</si>
  <si>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</si>
  <si>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</si>
  <si>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</si>
  <si>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</si>
  <si>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</si>
  <si>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</si>
  <si>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</si>
  <si>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</si>
  <si>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</si>
  <si>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</si>
  <si>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</si>
  <si>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</si>
  <si>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</si>
  <si>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</si>
  <si>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</si>
  <si>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</si>
  <si>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</si>
  <si>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</si>
  <si>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</si>
  <si>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</si>
  <si>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</si>
  <si>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</si>
  <si>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</si>
  <si>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</si>
  <si>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</si>
  <si>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</si>
  <si>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</si>
  <si>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</si>
  <si>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</si>
  <si>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</si>
  <si>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</si>
  <si>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</si>
  <si>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</si>
  <si>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</si>
  <si>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</si>
  <si>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</si>
  <si>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</si>
  <si>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</si>
  <si>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</si>
  <si>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</si>
  <si>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</si>
  <si>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</si>
  <si>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</si>
  <si>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</si>
  <si>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</si>
  <si>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</si>
  <si>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</si>
  <si>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</si>
  <si>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</si>
  <si>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</si>
  <si>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</si>
  <si>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</si>
  <si>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</si>
  <si>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</si>
  <si>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</si>
  <si>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</si>
  <si>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</si>
  <si>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</si>
  <si>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</si>
  <si>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</si>
  <si>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</si>
  <si>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</si>
  <si>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</si>
  <si>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</si>
  <si>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</si>
  <si>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</si>
  <si>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</si>
  <si>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</si>
  <si>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</si>
  <si>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</si>
  <si>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</si>
  <si>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</si>
  <si>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</si>
  <si>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</si>
  <si>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</si>
  <si>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</si>
  <si>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</si>
  <si>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</si>
  <si>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</si>
  <si>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</si>
  <si>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</si>
  <si>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</si>
  <si>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</si>
  <si>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</si>
  <si>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</si>
  <si>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</si>
  <si>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</si>
  <si>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</si>
  <si>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</si>
  <si>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</si>
  <si>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</si>
  <si>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</si>
  <si>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</si>
  <si>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</si>
  <si>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</si>
  <si>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</si>
  <si>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</si>
  <si>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</si>
  <si>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</si>
  <si>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</si>
  <si>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</si>
  <si>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</si>
  <si>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</si>
  <si>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</si>
  <si>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</si>
  <si>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</si>
  <si>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</si>
  <si>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</si>
  <si>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</si>
  <si>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</si>
  <si>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</si>
  <si>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</si>
  <si>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</si>
  <si>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</si>
  <si>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</si>
  <si>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</si>
  <si>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</si>
  <si>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</si>
  <si>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</si>
  <si>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</si>
  <si>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</si>
  <si>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</si>
  <si>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</si>
  <si>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</si>
  <si>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</si>
  <si>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</si>
  <si>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</si>
  <si>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</si>
  <si>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</si>
  <si>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</si>
  <si>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</si>
  <si>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</si>
  <si>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</si>
  <si>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</si>
  <si>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</si>
  <si>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</si>
  <si>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</si>
  <si>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</si>
  <si>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</si>
  <si>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</si>
  <si>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</si>
  <si>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</si>
  <si>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</si>
  <si>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</si>
  <si>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</si>
  <si>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</si>
  <si>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</si>
  <si>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</si>
  <si>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</si>
  <si>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</si>
  <si>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</si>
  <si>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</si>
  <si>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</si>
  <si>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</si>
  <si>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</si>
  <si>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</si>
  <si>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</si>
  <si>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</si>
  <si>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</si>
  <si>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</si>
  <si>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</si>
  <si>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</si>
  <si>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</si>
  <si>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</si>
  <si>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</si>
  <si>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</si>
  <si>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</si>
  <si>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</si>
  <si>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</si>
  <si>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</si>
  <si>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</si>
  <si>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</si>
  <si>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</si>
  <si>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</si>
  <si>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</si>
  <si>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</si>
  <si>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</si>
  <si>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</si>
  <si>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</si>
  <si>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</si>
  <si>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</si>
  <si>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</si>
  <si>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</si>
  <si>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</si>
  <si>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</si>
  <si>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</si>
  <si>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</si>
  <si>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</si>
  <si>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</si>
  <si>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</si>
  <si>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</si>
  <si>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</si>
  <si>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</si>
  <si>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</si>
  <si>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</si>
  <si>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</si>
  <si>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</si>
  <si>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</si>
  <si>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</si>
  <si>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</si>
  <si>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</si>
  <si>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</si>
  <si>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</si>
  <si>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</si>
  <si>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</si>
  <si>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</si>
  <si>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</si>
  <si>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</si>
  <si>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</si>
  <si>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</si>
  <si>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</si>
  <si>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</si>
  <si>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</si>
  <si>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</si>
  <si>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</si>
  <si>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</si>
  <si>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</si>
  <si>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</si>
  <si>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</si>
  <si>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</si>
  <si>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</si>
  <si>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</si>
  <si>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</si>
  <si>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</si>
  <si>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</si>
  <si>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</si>
  <si>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</si>
  <si>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</si>
  <si>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</si>
  <si>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</si>
  <si>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</si>
  <si>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</si>
  <si>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</si>
  <si>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</si>
  <si>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</si>
  <si>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</si>
  <si>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</si>
  <si>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</si>
  <si>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</si>
  <si>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</si>
  <si>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</si>
  <si>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</si>
  <si>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</si>
  <si>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</si>
  <si>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</si>
  <si>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</si>
  <si>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</si>
  <si>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</si>
  <si>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</si>
  <si>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</si>
  <si>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</si>
  <si>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</si>
  <si>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</si>
  <si>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</si>
  <si>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</si>
  <si>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</si>
  <si>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</si>
  <si>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</si>
  <si>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</si>
  <si>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</si>
  <si>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</si>
  <si>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</si>
  <si>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</si>
  <si>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</si>
  <si>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</si>
  <si>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</si>
  <si>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</si>
  <si>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</si>
  <si>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</si>
  <si>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</si>
  <si>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</si>
  <si>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</si>
  <si>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</si>
  <si>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</si>
  <si>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</si>
  <si>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</si>
  <si>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</si>
  <si>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</si>
  <si>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</si>
  <si>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</si>
  <si>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</si>
  <si>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</si>
  <si>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</si>
  <si>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</si>
  <si>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</si>
  <si>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</si>
  <si>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</si>
  <si>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</si>
  <si>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</si>
  <si>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</si>
  <si>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</si>
  <si>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</si>
  <si>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</si>
  <si>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</si>
  <si>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</si>
  <si>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</si>
  <si>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</si>
  <si>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</si>
  <si>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</si>
  <si>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</si>
  <si>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</si>
  <si>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</si>
  <si>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</si>
  <si>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</si>
  <si>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</si>
  <si>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</si>
  <si>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</si>
  <si>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</si>
  <si>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</si>
  <si>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</si>
  <si>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</si>
  <si>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</si>
  <si>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</si>
  <si>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</si>
  <si>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</si>
  <si>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</si>
  <si>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</si>
  <si>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</si>
  <si>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</si>
  <si>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</si>
  <si>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</si>
  <si>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</si>
  <si>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</si>
  <si>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</si>
  <si>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</si>
  <si>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</si>
  <si>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</si>
  <si>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</si>
  <si>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</si>
  <si>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</si>
  <si>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</si>
  <si>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</si>
  <si>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</si>
  <si>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</si>
  <si>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</si>
  <si>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</si>
  <si>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</si>
  <si>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</si>
  <si>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</si>
  <si>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</si>
  <si>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</si>
  <si>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</si>
  <si>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</si>
  <si>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</si>
  <si>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</si>
  <si>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</si>
  <si>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</si>
  <si>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</si>
  <si>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</si>
  <si>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</si>
  <si>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</si>
  <si>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</si>
  <si>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</si>
  <si>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</si>
  <si>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</si>
  <si>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</si>
  <si>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</si>
  <si>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</si>
  <si>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</si>
  <si>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</si>
  <si>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</si>
  <si>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</si>
  <si>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</si>
  <si>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</si>
  <si>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</si>
  <si>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</si>
  <si>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</si>
  <si>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</si>
  <si>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</si>
  <si>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</si>
  <si>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</si>
  <si>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</si>
  <si>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</si>
  <si>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</si>
  <si>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</si>
  <si>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</si>
  <si>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</si>
  <si>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</si>
  <si>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</si>
  <si>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</si>
  <si>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</si>
  <si>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</si>
  <si>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</si>
  <si>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</si>
  <si>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</si>
  <si>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</si>
  <si>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</si>
  <si>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</si>
  <si>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</si>
  <si>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</si>
  <si>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</si>
  <si>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</si>
  <si>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</si>
  <si>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</si>
  <si>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</si>
  <si>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</si>
  <si>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</si>
  <si>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</si>
  <si>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</si>
  <si>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</si>
  <si>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</si>
  <si>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</si>
  <si>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</si>
  <si>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</si>
  <si>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</si>
  <si>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</si>
  <si>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</si>
  <si>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</si>
  <si>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</si>
  <si>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</si>
  <si>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</si>
  <si>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</si>
  <si>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</si>
  <si>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</si>
  <si>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</si>
  <si>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</si>
  <si>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</si>
  <si>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</si>
  <si>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</si>
  <si>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</si>
  <si>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</si>
  <si>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</si>
  <si>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</si>
  <si>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</si>
  <si>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</si>
  <si>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</si>
  <si>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</si>
  <si>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</si>
  <si>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</si>
  <si>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</si>
  <si>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</si>
  <si>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</si>
  <si>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</si>
  <si>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</si>
  <si>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</si>
  <si>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</si>
  <si>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</si>
  <si>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</si>
  <si>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</si>
  <si>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</si>
  <si>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</si>
  <si>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</si>
  <si>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</si>
  <si>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</si>
  <si>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</si>
  <si>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</si>
  <si>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</si>
  <si>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</si>
  <si>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</si>
  <si>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</si>
  <si>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</si>
  <si>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</si>
  <si>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</si>
  <si>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</si>
  <si>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</si>
  <si>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</si>
  <si>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</si>
  <si>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</si>
  <si>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</si>
  <si>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</si>
  <si>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</si>
  <si>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</si>
  <si>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</si>
  <si>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</si>
  <si>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</si>
  <si>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</si>
  <si>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</si>
  <si>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</si>
  <si>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</si>
  <si>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</si>
  <si>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</si>
  <si>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</si>
  <si>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</si>
  <si>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</si>
  <si>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</si>
  <si>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</si>
  <si>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</si>
  <si>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</si>
  <si>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</si>
  <si>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</si>
  <si>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</si>
  <si>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</si>
  <si>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</si>
  <si>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</si>
  <si>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</si>
  <si>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</si>
  <si>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</si>
  <si>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</si>
  <si>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</si>
  <si>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</si>
  <si>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</si>
  <si>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</si>
  <si>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</si>
  <si>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</si>
  <si>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</si>
  <si>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</si>
  <si>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</si>
  <si>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</si>
  <si>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</si>
  <si>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</si>
  <si>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</si>
  <si>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</si>
  <si>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</si>
  <si>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</si>
  <si>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</si>
  <si>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</si>
  <si>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</si>
  <si>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</si>
  <si>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</si>
  <si>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</si>
  <si>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</si>
  <si>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</si>
  <si>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</si>
  <si>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</si>
  <si>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</si>
  <si>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</si>
  <si>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</si>
  <si>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</si>
  <si>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</si>
  <si>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</si>
  <si>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</si>
  <si>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</si>
  <si>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</si>
  <si>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</si>
  <si>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</si>
  <si>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</si>
  <si>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</si>
  <si>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</si>
  <si>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</si>
  <si>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</si>
  <si>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</si>
  <si>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</si>
  <si>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</si>
  <si>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</si>
  <si>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</si>
  <si>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</si>
  <si>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</si>
  <si>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</si>
  <si>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</si>
  <si>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</si>
  <si>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</si>
  <si>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</si>
  <si>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</si>
  <si>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</si>
  <si>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</si>
  <si>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</si>
  <si>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</si>
  <si>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</si>
  <si>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</si>
  <si>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</si>
  <si>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</si>
  <si>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</si>
  <si>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</si>
  <si>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</si>
  <si>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</si>
  <si>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</si>
  <si>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</si>
  <si>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</si>
  <si>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</si>
  <si>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</si>
  <si>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</si>
  <si>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</si>
  <si>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</si>
  <si>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</si>
  <si>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</si>
  <si>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</si>
  <si>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</si>
  <si>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</si>
  <si>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</si>
  <si>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</si>
  <si>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</si>
  <si>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</si>
  <si>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</si>
  <si>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</si>
  <si>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</si>
  <si>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</si>
  <si>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</si>
  <si>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</si>
  <si>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</si>
  <si>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</si>
  <si>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</si>
  <si>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</si>
  <si>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</si>
  <si>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</si>
  <si>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</si>
  <si>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</si>
  <si>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</si>
  <si>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</si>
  <si>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</si>
  <si>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</si>
  <si>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</si>
  <si>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</si>
  <si>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</si>
  <si>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</si>
  <si>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</si>
  <si>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</si>
  <si>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</si>
  <si>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</si>
  <si>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</si>
  <si>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</si>
  <si>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</si>
  <si>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</si>
  <si>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</si>
  <si>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</si>
  <si>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</si>
  <si>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</si>
  <si>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</si>
  <si>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</si>
  <si>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</si>
  <si>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</si>
  <si>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</si>
  <si>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</si>
  <si>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</si>
  <si>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</si>
  <si>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</si>
  <si>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</si>
  <si>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</si>
  <si>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</si>
  <si>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</si>
  <si>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</si>
  <si>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</si>
  <si>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</si>
  <si>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</si>
  <si>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</si>
  <si>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</si>
  <si>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</si>
  <si>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</si>
  <si>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</si>
  <si>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</si>
  <si>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</si>
  <si>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</si>
  <si>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</si>
  <si>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</si>
  <si>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</si>
  <si>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</si>
  <si>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</si>
  <si>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</si>
  <si>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</si>
  <si>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</si>
  <si>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</si>
  <si>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</si>
  <si>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</si>
  <si>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</si>
  <si>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</si>
  <si>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</si>
  <si>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</si>
  <si>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</si>
  <si>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</si>
  <si>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</si>
  <si>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</si>
  <si>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</si>
  <si>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</si>
  <si>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</si>
  <si>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</si>
  <si>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</si>
  <si>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</si>
  <si>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</si>
  <si>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</si>
  <si>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</si>
  <si>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</si>
  <si>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</si>
  <si>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</si>
  <si>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</si>
  <si>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</si>
  <si>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</si>
  <si>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</si>
  <si>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</si>
  <si>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</si>
  <si>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</si>
  <si>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</si>
  <si>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</si>
  <si>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</si>
  <si>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</si>
  <si>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</si>
  <si>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</si>
  <si>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</si>
  <si>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</si>
  <si>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</si>
  <si>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</si>
  <si>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</si>
  <si>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</si>
  <si>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</si>
  <si>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</si>
  <si>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</si>
  <si>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</si>
  <si>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</si>
  <si>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</si>
  <si>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</si>
  <si>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</si>
  <si>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</si>
  <si>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</si>
  <si>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</si>
  <si>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</si>
  <si>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</si>
  <si>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</si>
  <si>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</si>
  <si>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</si>
  <si>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</si>
  <si>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</si>
  <si>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</si>
  <si>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</si>
  <si>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</si>
  <si>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</si>
  <si>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</si>
  <si>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</si>
  <si>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</si>
  <si>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</si>
  <si>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</si>
  <si>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</si>
  <si>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</si>
  <si>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</si>
  <si>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</si>
  <si>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</si>
  <si>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</si>
  <si>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</si>
  <si>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</si>
  <si>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</si>
  <si>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</si>
  <si>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</si>
  <si>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</si>
  <si>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</si>
  <si>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</si>
  <si>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</si>
  <si>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</si>
  <si>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</si>
  <si>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</si>
  <si>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</si>
  <si>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</si>
  <si>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</si>
  <si>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</si>
  <si>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</si>
  <si>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</si>
  <si>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</si>
  <si>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</si>
  <si>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</si>
  <si>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</si>
  <si>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</si>
  <si>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</si>
  <si>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</si>
  <si>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</si>
  <si>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</si>
  <si>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</si>
  <si>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</si>
  <si>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</si>
  <si>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</si>
  <si>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</si>
  <si>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</si>
  <si>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</si>
  <si>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</si>
  <si>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</si>
  <si>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</si>
  <si>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</si>
  <si>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</si>
  <si>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</si>
  <si>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</si>
  <si>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</si>
  <si>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</si>
  <si>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</si>
  <si>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</si>
  <si>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</si>
  <si>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</si>
  <si>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</si>
  <si>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</si>
  <si>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</si>
  <si>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</si>
  <si>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</si>
  <si>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</si>
  <si>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</si>
  <si>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</si>
  <si>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</si>
  <si>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</si>
  <si>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</si>
  <si>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</si>
  <si>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</si>
  <si>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</si>
  <si>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</si>
  <si>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</si>
  <si>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</si>
  <si>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</si>
  <si>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</si>
  <si>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</si>
  <si>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</si>
  <si>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</si>
  <si>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</si>
  <si>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</si>
  <si>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</si>
  <si>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</si>
  <si>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</si>
  <si>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</si>
  <si>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</si>
  <si>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</si>
  <si>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</si>
  <si>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</si>
  <si>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</si>
  <si>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</si>
  <si>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</si>
  <si>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</si>
  <si>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</si>
  <si>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</si>
  <si>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</si>
  <si>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</si>
  <si>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</si>
  <si>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</si>
  <si>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</si>
  <si>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</si>
  <si>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</si>
  <si>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</si>
  <si>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</si>
  <si>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</si>
  <si>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</si>
  <si>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</si>
  <si>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</si>
  <si>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</si>
  <si>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</si>
  <si>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</si>
  <si>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</si>
  <si>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</si>
  <si>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</si>
  <si>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</si>
  <si>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</si>
  <si>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</si>
  <si>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</si>
  <si>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</si>
  <si>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</si>
  <si>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</si>
  <si>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</si>
  <si>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</si>
  <si>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</si>
  <si>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</si>
  <si>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</si>
  <si>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</si>
  <si>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</si>
  <si>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</si>
  <si>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</si>
  <si>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</si>
  <si>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</si>
  <si>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</si>
  <si>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</si>
  <si>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</si>
  <si>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</si>
  <si>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</si>
  <si>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</si>
  <si>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</si>
  <si>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</si>
  <si>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</si>
  <si>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</si>
  <si>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</si>
  <si>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</si>
  <si>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</si>
  <si>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</si>
  <si>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</si>
  <si>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</si>
  <si>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</si>
  <si>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</si>
  <si>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</si>
  <si>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</si>
  <si>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</si>
  <si>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</si>
  <si>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</si>
  <si>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</si>
  <si>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</si>
  <si>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</si>
  <si>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</si>
  <si>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</si>
  <si>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</si>
  <si>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</si>
  <si>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</si>
  <si>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</si>
  <si>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</si>
  <si>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</si>
  <si>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</si>
  <si>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</si>
  <si>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</si>
  <si>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</si>
  <si>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</si>
  <si>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</si>
  <si>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</si>
  <si>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</si>
  <si>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</si>
  <si>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</si>
  <si>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</si>
  <si>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</si>
  <si>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</si>
  <si>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</si>
  <si>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</si>
  <si>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</si>
  <si>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</si>
  <si>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</si>
  <si>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</si>
  <si>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</si>
  <si>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</si>
  <si>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</si>
  <si>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</si>
  <si>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</si>
  <si>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</si>
  <si>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</si>
  <si>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</si>
  <si>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</si>
  <si>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</si>
  <si>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</si>
  <si>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</si>
  <si>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</si>
  <si>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</si>
  <si>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</si>
  <si>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</si>
  <si>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</si>
  <si>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</si>
  <si>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</si>
  <si>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</si>
  <si>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</si>
  <si>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</si>
  <si>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</si>
  <si>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</si>
  <si>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</si>
  <si>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</si>
  <si>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</si>
  <si>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</si>
  <si>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</si>
  <si>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</si>
  <si>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</si>
  <si>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</si>
  <si>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</si>
  <si>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</si>
  <si>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</si>
  <si>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</si>
  <si>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</si>
  <si>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</si>
  <si>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</si>
  <si>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</si>
  <si>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</si>
  <si>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</si>
  <si>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</si>
  <si>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</si>
  <si>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</si>
  <si>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</si>
  <si>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</si>
  <si>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</si>
  <si>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</si>
  <si>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</si>
  <si>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</si>
  <si>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</si>
  <si>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</si>
  <si>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</si>
  <si>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</si>
  <si>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</si>
  <si>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</si>
  <si>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</si>
  <si>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</si>
  <si>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</si>
  <si>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</si>
  <si>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</si>
  <si>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</si>
  <si>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</si>
  <si>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</si>
  <si>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</si>
  <si>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</si>
  <si>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</si>
  <si>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</si>
  <si>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</si>
  <si>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</si>
  <si>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</si>
  <si>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</si>
  <si>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</si>
  <si>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</si>
  <si>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</si>
  <si>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</si>
  <si>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</si>
  <si>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</si>
  <si>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</si>
  <si>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</si>
  <si>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</si>
  <si>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</si>
  <si>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</si>
  <si>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</si>
  <si>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</si>
  <si>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</si>
  <si>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</si>
  <si>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</si>
  <si>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</si>
  <si>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</si>
  <si>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</si>
  <si>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</si>
  <si>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</si>
  <si>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</si>
  <si>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</si>
  <si>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</si>
  <si>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</si>
  <si>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</si>
  <si>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</si>
  <si>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</si>
  <si>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</si>
  <si>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</si>
  <si>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</si>
  <si>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</si>
  <si>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</si>
  <si>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</si>
  <si>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</si>
  <si>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</si>
  <si>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</si>
  <si>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</si>
  <si>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</si>
  <si>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</si>
  <si>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</si>
  <si>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</si>
  <si>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</si>
  <si>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</si>
  <si>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</si>
  <si>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</si>
  <si>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</si>
  <si>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</si>
  <si>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</si>
  <si>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</si>
  <si>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</si>
  <si>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</si>
  <si>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</si>
  <si>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</si>
  <si>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</si>
  <si>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</si>
  <si>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</si>
  <si>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</si>
  <si>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</si>
  <si>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</si>
  <si>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</si>
  <si>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</si>
  <si>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</si>
  <si>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</si>
  <si>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</si>
  <si>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</si>
  <si>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</si>
  <si>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</si>
  <si>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</si>
  <si>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</si>
  <si>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</si>
  <si>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</si>
  <si>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</si>
  <si>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</si>
  <si>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</si>
  <si>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</si>
  <si>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</si>
  <si>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</si>
  <si>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</si>
  <si>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</si>
  <si>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</si>
  <si>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</si>
  <si>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</si>
  <si>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</si>
  <si>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</si>
  <si>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</si>
  <si>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</si>
  <si>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</si>
  <si>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</si>
  <si>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</si>
  <si>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</si>
  <si>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</si>
  <si>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</si>
  <si>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</si>
  <si>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</si>
  <si>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</si>
  <si>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</si>
  <si>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</si>
  <si>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</si>
  <si>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</si>
  <si>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</si>
  <si>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</si>
  <si>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</si>
  <si>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</si>
  <si>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</si>
  <si>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</si>
  <si>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</si>
  <si>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</si>
  <si>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</si>
  <si>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</si>
  <si>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</si>
  <si>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</si>
  <si>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</si>
  <si>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</si>
  <si>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</si>
  <si>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</si>
  <si>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</si>
  <si>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</si>
  <si>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</si>
  <si>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</si>
  <si>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</si>
  <si>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</si>
  <si>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</si>
  <si>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</si>
  <si>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</si>
  <si>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</si>
  <si>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</si>
  <si>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</si>
  <si>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</si>
  <si>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</si>
  <si>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</si>
  <si>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</si>
  <si>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</si>
  <si>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</si>
  <si>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</si>
  <si>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</si>
  <si>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</si>
  <si>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</si>
  <si>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</si>
  <si>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</si>
  <si>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</si>
  <si>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</si>
  <si>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</si>
  <si>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</si>
  <si>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</si>
  <si>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</si>
  <si>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</si>
  <si>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</si>
  <si>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</si>
  <si>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</si>
  <si>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</si>
  <si>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</si>
  <si>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</si>
  <si>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</si>
  <si>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</si>
  <si>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</si>
  <si>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</si>
  <si>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</si>
  <si>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</si>
  <si>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</si>
  <si>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</si>
  <si>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</si>
  <si>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</si>
  <si>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</si>
  <si>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</si>
  <si>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</si>
  <si>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</si>
  <si>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</si>
  <si>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</si>
  <si>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</si>
  <si>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</si>
  <si>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</si>
  <si>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</si>
  <si>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</si>
  <si>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</si>
  <si>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</si>
  <si>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</si>
  <si>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</si>
  <si>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</si>
  <si>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</si>
  <si>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</si>
  <si>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</si>
  <si>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</si>
  <si>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</si>
  <si>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</si>
  <si>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</si>
  <si>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</si>
  <si>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</si>
  <si>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</si>
  <si>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</si>
  <si>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</si>
  <si>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</si>
  <si>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</si>
  <si>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</si>
  <si>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</si>
  <si>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</si>
  <si>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</si>
  <si>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</si>
  <si>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</si>
  <si>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</si>
  <si>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</si>
  <si>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</si>
  <si>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</si>
  <si>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</si>
  <si>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</si>
  <si>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</si>
  <si>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</si>
  <si>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</si>
  <si>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</si>
  <si>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</si>
  <si>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</si>
  <si>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</si>
  <si>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</si>
  <si>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</si>
  <si>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</si>
  <si>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</si>
  <si>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</si>
  <si>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</si>
  <si>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</si>
  <si>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</si>
  <si>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</si>
  <si>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</si>
  <si>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</si>
  <si>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</si>
  <si>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</si>
  <si>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</si>
  <si>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</si>
  <si>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</si>
  <si>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</si>
  <si>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</si>
  <si>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</si>
  <si>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</si>
  <si>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</si>
  <si>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</si>
  <si>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</si>
  <si>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</si>
  <si>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</si>
  <si>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</si>
  <si>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</si>
  <si>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</si>
  <si>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</si>
  <si>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</si>
  <si>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</si>
  <si>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</si>
  <si>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</si>
  <si>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</si>
  <si>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</si>
  <si>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</si>
  <si>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</si>
  <si>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</si>
  <si>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</si>
  <si>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</si>
  <si>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</si>
  <si>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</si>
  <si>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</si>
  <si>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</si>
  <si>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</si>
  <si>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</si>
  <si>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</si>
  <si>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</si>
  <si>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</si>
  <si>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</si>
  <si>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</si>
  <si>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</si>
  <si>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</si>
  <si>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</si>
  <si>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</si>
  <si>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</si>
  <si>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</si>
  <si>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</si>
  <si>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</si>
  <si>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</si>
  <si>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</si>
  <si>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</si>
  <si>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</si>
  <si>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</si>
  <si>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</si>
  <si>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</si>
  <si>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</si>
  <si>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</si>
  <si>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</si>
  <si>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</si>
  <si>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</si>
  <si>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</si>
  <si>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</si>
  <si>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</si>
  <si>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</si>
  <si>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</si>
  <si>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</si>
  <si>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</si>
  <si>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</si>
  <si>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</si>
  <si>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</si>
  <si>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</si>
  <si>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</si>
  <si>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</si>
  <si>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</si>
  <si>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</si>
  <si>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</si>
  <si>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</si>
  <si>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</si>
  <si>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</si>
  <si>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</si>
  <si>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</si>
  <si>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</si>
  <si>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</si>
  <si>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</si>
  <si>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</si>
  <si>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</si>
  <si>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</si>
  <si>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</si>
  <si>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</si>
  <si>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</si>
  <si>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</si>
  <si>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</si>
  <si>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</si>
  <si>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</si>
  <si>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</si>
  <si>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</si>
  <si>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</si>
  <si>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</si>
  <si>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</si>
  <si>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</si>
  <si>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</si>
  <si>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</si>
  <si>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</si>
  <si>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</si>
  <si>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</si>
  <si>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</si>
  <si>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</si>
  <si>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</si>
  <si>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</si>
  <si>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</si>
  <si>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</si>
  <si>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</si>
  <si>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</si>
  <si>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</si>
  <si>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</si>
  <si>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</si>
  <si>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</si>
  <si>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</si>
  <si>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</si>
  <si>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</si>
  <si>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</si>
  <si>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</si>
  <si>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</si>
  <si>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</si>
  <si>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</si>
  <si>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</si>
  <si>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</si>
  <si>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</si>
  <si>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</si>
  <si>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</si>
  <si>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</si>
  <si>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</si>
  <si>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</si>
  <si>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</si>
  <si>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</si>
  <si>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</si>
  <si>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</si>
  <si>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</si>
  <si>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</si>
  <si>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</si>
  <si>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</si>
  <si>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</si>
  <si>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</si>
  <si>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</si>
  <si>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</si>
  <si>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</si>
  <si>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</si>
  <si>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</si>
  <si>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</si>
  <si>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</si>
  <si>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</si>
  <si>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</si>
  <si>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</si>
  <si>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</si>
  <si>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</si>
  <si>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</si>
  <si>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</si>
  <si>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</si>
  <si>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</si>
  <si>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</si>
  <si>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</si>
  <si>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</si>
  <si>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</si>
  <si>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</si>
  <si>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</si>
  <si>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</si>
  <si>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</si>
  <si>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</si>
  <si>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</si>
  <si>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</si>
  <si>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</si>
  <si>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</si>
  <si>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</si>
  <si>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</si>
  <si>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</si>
  <si>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</si>
  <si>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</si>
  <si>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</si>
  <si>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</si>
  <si>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</si>
  <si>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</si>
  <si>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</si>
  <si>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</si>
  <si>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</si>
  <si>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</si>
  <si>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</si>
  <si>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</si>
  <si>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</si>
  <si>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</si>
  <si>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</si>
  <si>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</si>
  <si>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</si>
  <si>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</si>
  <si>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</si>
  <si>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</si>
  <si>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</si>
  <si>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</si>
  <si>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</si>
  <si>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</si>
  <si>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</si>
  <si>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</si>
  <si>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</si>
  <si>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</si>
  <si>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</si>
  <si>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</si>
  <si>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</si>
  <si>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</si>
  <si>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</si>
  <si>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</si>
  <si>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</si>
  <si>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</si>
  <si>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</si>
  <si>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</si>
  <si>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</si>
  <si>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</si>
  <si>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</si>
  <si>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</si>
  <si>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</si>
  <si>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</si>
  <si>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</si>
  <si>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</si>
  <si>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</si>
  <si>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</si>
  <si>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</si>
  <si>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</si>
  <si>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</si>
  <si>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</si>
  <si>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</si>
  <si>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</si>
  <si>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</si>
  <si>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</si>
  <si>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</si>
  <si>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</si>
  <si>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</si>
  <si>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</si>
  <si>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</si>
  <si>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</si>
  <si>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</si>
  <si>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</si>
  <si>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</si>
  <si>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</si>
  <si>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</si>
  <si>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</si>
  <si>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</si>
  <si>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</si>
  <si>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</si>
  <si>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</si>
  <si>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</si>
  <si>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</si>
  <si>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</si>
  <si>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</si>
  <si>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</si>
  <si>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</si>
  <si>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</si>
  <si>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</si>
  <si>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</si>
  <si>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</si>
  <si>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</si>
  <si>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</si>
  <si>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</si>
  <si>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</si>
  <si>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</si>
  <si>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</si>
  <si>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</si>
  <si>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</si>
  <si>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</si>
  <si>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</si>
  <si>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</si>
  <si>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</si>
  <si>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</si>
  <si>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</si>
  <si>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</si>
  <si>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</si>
  <si>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</si>
  <si>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</si>
  <si>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</si>
  <si>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</si>
  <si>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</si>
  <si>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</si>
  <si>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</si>
  <si>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</si>
  <si>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</si>
  <si>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</si>
  <si>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</si>
  <si>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</si>
  <si>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</si>
  <si>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</si>
  <si>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</si>
  <si>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</si>
  <si>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</si>
  <si>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</si>
  <si>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</si>
  <si>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</si>
  <si>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</si>
  <si>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</si>
  <si>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</si>
  <si>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</si>
  <si>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</si>
  <si>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</si>
  <si>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</si>
  <si>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</si>
  <si>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</si>
  <si>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</si>
  <si>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</si>
  <si>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</si>
  <si>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</si>
  <si>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</si>
  <si>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</si>
  <si>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</si>
  <si>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</si>
  <si>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</si>
  <si>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</si>
  <si>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</si>
  <si>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</si>
  <si>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</si>
  <si>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</si>
  <si>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</si>
  <si>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</si>
  <si>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</si>
  <si>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</si>
  <si>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</si>
  <si>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</si>
  <si>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</si>
  <si>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</si>
  <si>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</si>
  <si>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</si>
  <si>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</si>
  <si>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</si>
  <si>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</si>
  <si>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</si>
  <si>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</si>
  <si>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</si>
  <si>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</si>
  <si>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</si>
  <si>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</si>
  <si>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</si>
  <si>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</si>
  <si>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</si>
  <si>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</si>
  <si>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</si>
  <si>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</si>
  <si>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</si>
  <si>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</si>
  <si>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</si>
  <si>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</si>
  <si>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</si>
  <si>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</si>
  <si>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</si>
  <si>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</si>
  <si>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</si>
  <si>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</si>
  <si>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</si>
  <si>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</si>
  <si>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</si>
  <si>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</si>
  <si>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</si>
  <si>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</si>
  <si>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</si>
  <si>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</si>
  <si>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</si>
  <si>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</si>
  <si>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</si>
  <si>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</si>
  <si>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</si>
  <si>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</si>
  <si>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</si>
  <si>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</si>
  <si>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</si>
  <si>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</si>
  <si>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</si>
  <si>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</si>
  <si>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</si>
  <si>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</si>
  <si>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</si>
  <si>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</si>
  <si>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</si>
  <si>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</si>
  <si>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</si>
  <si>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</si>
  <si>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</si>
  <si>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</si>
  <si>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</si>
  <si>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</si>
  <si>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</si>
  <si>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</si>
  <si>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</si>
  <si>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</si>
  <si>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</si>
  <si>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</si>
  <si>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</si>
  <si>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</si>
  <si>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</si>
  <si>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</si>
  <si>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</si>
  <si>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</si>
  <si>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</si>
  <si>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</si>
  <si>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</si>
  <si>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</si>
  <si>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</si>
  <si>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</si>
  <si>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</si>
  <si>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</si>
  <si>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</si>
  <si>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</si>
  <si>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</si>
  <si>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</si>
  <si>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</si>
  <si>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</si>
  <si>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</si>
  <si>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</si>
  <si>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</si>
  <si>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</si>
  <si>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</si>
  <si>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</si>
  <si>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</si>
  <si>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</si>
  <si>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</si>
  <si>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</si>
  <si>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</si>
  <si>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</si>
  <si>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</si>
  <si>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</si>
  <si>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</si>
  <si>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</si>
  <si>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</si>
  <si>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</si>
  <si>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</si>
  <si>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</si>
  <si>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</si>
  <si>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</si>
  <si>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</si>
  <si>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</si>
  <si>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</si>
  <si>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</si>
  <si>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</si>
  <si>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</si>
  <si>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</si>
  <si>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</si>
  <si>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</si>
  <si>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</si>
  <si>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</si>
  <si>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</si>
  <si>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</si>
  <si>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</si>
  <si>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</si>
  <si>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</si>
  <si>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</si>
  <si>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</si>
  <si>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</si>
  <si>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</si>
  <si>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</si>
  <si>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</si>
  <si>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</si>
  <si>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</si>
  <si>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</si>
  <si>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</si>
  <si>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</si>
  <si>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</si>
  <si>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</si>
  <si>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</si>
  <si>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</si>
  <si>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</si>
  <si>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</si>
  <si>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</si>
  <si>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</si>
  <si>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</si>
  <si>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</si>
  <si>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</si>
  <si>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</si>
  <si>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</si>
  <si>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</si>
  <si>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</si>
  <si>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</si>
  <si>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</si>
  <si>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</si>
  <si>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</si>
  <si>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</si>
  <si>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</si>
  <si>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</si>
  <si>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</si>
  <si>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</si>
  <si>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</si>
  <si>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</si>
  <si>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</si>
  <si>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</si>
  <si>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</si>
  <si>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</si>
  <si>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</si>
  <si>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</si>
  <si>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</si>
  <si>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</si>
  <si>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</si>
  <si>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</si>
  <si>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</si>
  <si>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</si>
  <si>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</si>
  <si>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</si>
  <si>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</si>
  <si>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</si>
  <si>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</si>
  <si>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</si>
  <si>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</si>
  <si>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</si>
  <si>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</si>
  <si>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</si>
  <si>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</si>
  <si>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</si>
  <si>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</si>
  <si>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</si>
  <si>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</si>
  <si>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</si>
  <si>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</si>
  <si>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</si>
  <si>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</si>
  <si>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</si>
  <si>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</si>
  <si>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</si>
  <si>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</si>
  <si>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</si>
  <si>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</si>
  <si>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</si>
  <si>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</si>
  <si>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</si>
  <si>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</si>
  <si>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</si>
  <si>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</si>
  <si>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</si>
  <si>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</si>
  <si>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</si>
  <si>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</si>
  <si>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</si>
  <si>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</si>
  <si>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</si>
  <si>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</si>
  <si>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</si>
  <si>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</si>
  <si>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</si>
  <si>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</si>
  <si>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</si>
  <si>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</si>
  <si>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</si>
  <si>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</si>
  <si>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</si>
  <si>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</si>
  <si>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</si>
  <si>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</si>
  <si>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</si>
  <si>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</si>
  <si>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</si>
  <si>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</si>
  <si>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</si>
  <si>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</si>
  <si>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</si>
  <si>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</si>
  <si>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</si>
  <si>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</si>
  <si>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</si>
  <si>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</si>
  <si>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</si>
  <si>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</si>
  <si>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</si>
  <si>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</si>
  <si>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</si>
  <si>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</si>
  <si>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</si>
  <si>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</si>
  <si>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</si>
  <si>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</si>
  <si>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</si>
  <si>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</si>
  <si>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</si>
  <si>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</si>
  <si>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</si>
  <si>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</si>
  <si>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</si>
  <si>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</si>
  <si>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</si>
  <si>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</si>
  <si>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</si>
  <si>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</si>
  <si>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</si>
  <si>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</si>
  <si>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</si>
  <si>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</si>
  <si>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</si>
  <si>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</si>
  <si>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</si>
  <si>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</si>
  <si>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</si>
  <si>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</si>
  <si>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</si>
  <si>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</si>
  <si>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</si>
  <si>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</si>
  <si>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</si>
  <si>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</si>
  <si>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</si>
  <si>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</si>
  <si>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</si>
  <si>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</si>
  <si>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</si>
  <si>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</si>
  <si>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</si>
  <si>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</si>
  <si>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</si>
  <si>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</si>
  <si>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</si>
  <si>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</si>
  <si>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</si>
  <si>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</si>
  <si>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</si>
  <si>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</si>
  <si>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</si>
  <si>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</si>
  <si>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</si>
  <si>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</si>
  <si>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</si>
  <si>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</si>
  <si>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</si>
  <si>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</si>
  <si>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</si>
  <si>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</si>
  <si>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</si>
  <si>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</si>
  <si>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</si>
  <si>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</si>
  <si>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</si>
  <si>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</si>
  <si>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</si>
  <si>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</si>
  <si>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</si>
  <si>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</si>
  <si>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</si>
  <si>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</si>
  <si>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</si>
  <si>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</si>
  <si>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</si>
  <si>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</si>
  <si>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</si>
  <si>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</si>
  <si>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</si>
  <si>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</si>
  <si>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</si>
  <si>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</si>
  <si>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</si>
  <si>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</si>
  <si>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</si>
  <si>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</si>
  <si>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</si>
  <si>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</si>
  <si>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</si>
  <si>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</si>
  <si>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</si>
  <si>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</si>
  <si>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</si>
  <si>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</si>
  <si>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</si>
  <si>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</si>
  <si>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</si>
  <si>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</si>
  <si>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</si>
  <si>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</si>
  <si>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</si>
  <si>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</si>
  <si>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</si>
  <si>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</si>
  <si>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</si>
  <si>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</si>
  <si>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</si>
  <si>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</si>
  <si>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</si>
  <si>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</si>
  <si>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</si>
  <si>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</si>
  <si>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</si>
  <si>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</si>
  <si>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</si>
  <si>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</si>
  <si>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</si>
  <si>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</si>
  <si>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</si>
  <si>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</si>
  <si>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</si>
  <si>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</si>
  <si>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</si>
  <si>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</si>
  <si>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</si>
  <si>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</si>
  <si>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</si>
  <si>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</si>
  <si>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</si>
  <si>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</si>
  <si>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</si>
  <si>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</si>
  <si>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</si>
  <si>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</si>
  <si>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</si>
  <si>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</si>
  <si>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</si>
  <si>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</si>
  <si>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</si>
  <si>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</si>
  <si>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</si>
  <si>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</si>
  <si>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</si>
  <si>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</si>
  <si>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</si>
  <si>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</si>
  <si>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</si>
  <si>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</si>
  <si>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</si>
  <si>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</si>
  <si>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</si>
  <si>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</si>
  <si>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</si>
  <si>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</si>
  <si>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</si>
  <si>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</si>
  <si>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</si>
  <si>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</si>
  <si>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</si>
  <si>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</si>
  <si>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</si>
  <si>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</si>
  <si>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</si>
  <si>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</si>
  <si>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</si>
  <si>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</si>
  <si>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</si>
  <si>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</si>
  <si>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</si>
  <si>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</si>
  <si>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</si>
  <si>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</si>
  <si>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</si>
  <si>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</si>
  <si>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</si>
  <si>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</si>
  <si>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</si>
  <si>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</si>
  <si>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</si>
  <si>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</si>
  <si>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</si>
  <si>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</si>
  <si>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</si>
  <si>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</si>
  <si>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</si>
  <si>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</si>
  <si>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</si>
  <si>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</si>
  <si>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</si>
  <si>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</si>
  <si>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</si>
  <si>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</si>
  <si>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</si>
  <si>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</si>
  <si>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</si>
  <si>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</si>
  <si>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</si>
  <si>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</si>
  <si>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</si>
  <si>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</si>
  <si>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</si>
  <si>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</si>
  <si>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</si>
  <si>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</si>
  <si>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</si>
  <si>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</si>
  <si>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</si>
  <si>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</si>
  <si>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</si>
  <si>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</si>
  <si>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</si>
  <si>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</si>
  <si>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</si>
  <si>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</si>
  <si>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</si>
  <si>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</si>
  <si>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</si>
  <si>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</si>
  <si>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</si>
  <si>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</si>
  <si>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</si>
  <si>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</si>
  <si>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</si>
  <si>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</si>
  <si>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</si>
  <si>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</si>
  <si>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</si>
  <si>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</si>
  <si>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</si>
  <si>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</si>
  <si>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</si>
  <si>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</si>
  <si>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</si>
  <si>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</si>
  <si>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</si>
  <si>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</si>
  <si>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</si>
  <si>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</si>
  <si>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</si>
  <si>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</si>
  <si>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</si>
  <si>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</si>
  <si>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</si>
  <si>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</si>
  <si>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</si>
  <si>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</si>
  <si>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</si>
  <si>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</si>
  <si>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</si>
  <si>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</si>
  <si>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</si>
  <si>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</si>
  <si>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</si>
  <si>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</si>
  <si>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</si>
  <si>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</si>
  <si>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</si>
  <si>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</si>
  <si>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</si>
  <si>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</si>
  <si>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</si>
  <si>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</si>
  <si>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</si>
  <si>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</si>
  <si>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</si>
  <si>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</si>
  <si>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</si>
  <si>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</si>
  <si>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</si>
  <si>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</si>
  <si>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</si>
  <si>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</si>
  <si>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</si>
  <si>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</si>
  <si>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</si>
  <si>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</si>
  <si>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</si>
  <si>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</si>
  <si>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</si>
  <si>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</si>
  <si>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</si>
  <si>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</si>
  <si>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</si>
  <si>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</si>
  <si>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</si>
  <si>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</si>
  <si>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</si>
  <si>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</si>
  <si>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</si>
  <si>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</si>
  <si>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</si>
  <si>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</si>
  <si>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</si>
  <si>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</si>
  <si>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</si>
  <si>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</si>
  <si>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</si>
  <si>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</si>
  <si>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</si>
  <si>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</si>
  <si>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</si>
  <si>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</si>
  <si>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</si>
  <si>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</si>
  <si>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</si>
  <si>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</si>
  <si>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</si>
  <si>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</si>
  <si>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</si>
  <si>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</si>
  <si>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</si>
  <si>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</si>
  <si>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</si>
  <si>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</si>
  <si>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</si>
  <si>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</si>
  <si>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</si>
  <si>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</si>
  <si>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</si>
  <si>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</si>
  <si>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</si>
  <si>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</si>
  <si>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</si>
  <si>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</si>
  <si>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</si>
  <si>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</si>
  <si>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</si>
  <si>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</si>
  <si>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</si>
  <si>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</si>
  <si>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</si>
  <si>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</si>
  <si>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</si>
  <si>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</si>
  <si>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</si>
  <si>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</si>
  <si>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</si>
  <si>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</si>
  <si>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</si>
  <si>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</si>
  <si>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</si>
  <si>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</si>
  <si>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</si>
  <si>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</si>
  <si>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</si>
  <si>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</si>
  <si>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</si>
  <si>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</si>
  <si>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</si>
  <si>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</si>
  <si>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</si>
  <si>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</si>
  <si>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</si>
  <si>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</si>
  <si>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</si>
  <si>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</si>
  <si>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</si>
  <si>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</si>
  <si>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</si>
  <si>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</si>
  <si>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</si>
  <si>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</si>
  <si>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</si>
  <si>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</si>
  <si>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</si>
  <si>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</si>
  <si>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</si>
  <si>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</si>
  <si>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</si>
  <si>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</si>
  <si>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</si>
  <si>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</si>
  <si>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</si>
  <si>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</si>
  <si>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</si>
  <si>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</si>
  <si>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</si>
  <si>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</si>
  <si>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</si>
  <si>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</si>
  <si>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</si>
  <si>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</si>
  <si>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</si>
  <si>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</si>
  <si>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</si>
  <si>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</si>
  <si>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</si>
  <si>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</si>
  <si>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</si>
  <si>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</si>
  <si>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</si>
  <si>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</si>
  <si>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</si>
  <si>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</si>
  <si>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</si>
  <si>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</si>
  <si>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</si>
  <si>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</si>
  <si>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</si>
  <si>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</si>
  <si>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</si>
  <si>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</si>
  <si>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</si>
  <si>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</si>
  <si>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</si>
  <si>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</si>
  <si>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</si>
  <si>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</si>
  <si>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</si>
  <si>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</si>
  <si>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</si>
  <si>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</si>
  <si>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</si>
  <si>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</si>
  <si>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</si>
  <si>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</si>
  <si>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</si>
  <si>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</si>
  <si>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</si>
  <si>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</si>
  <si>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</si>
  <si>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</si>
  <si>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</si>
  <si>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</si>
  <si>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</si>
  <si>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</si>
  <si>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</si>
  <si>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</si>
  <si>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</si>
  <si>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</si>
  <si>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</si>
  <si>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</si>
  <si>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</si>
  <si>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</si>
  <si>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</si>
  <si>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</si>
  <si>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</si>
  <si>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</si>
  <si>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</si>
  <si>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</si>
  <si>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</si>
  <si>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</si>
  <si>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</si>
  <si>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</si>
  <si>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</si>
  <si>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</si>
  <si>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</si>
  <si>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</si>
  <si>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</si>
  <si>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</si>
  <si>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</si>
  <si>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</si>
  <si>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</si>
  <si>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</si>
  <si>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</si>
  <si>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</si>
  <si>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</si>
  <si>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</si>
  <si>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</si>
  <si>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</si>
  <si>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</si>
  <si>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</si>
  <si>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</si>
  <si>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</si>
  <si>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</si>
  <si>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</si>
  <si>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</si>
  <si>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</si>
  <si>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</si>
  <si>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</si>
  <si>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</si>
  <si>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</si>
  <si>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</si>
  <si>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</si>
  <si>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</si>
  <si>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</si>
  <si>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</si>
  <si>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</si>
  <si>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</si>
  <si>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</si>
  <si>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</si>
  <si>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</si>
  <si>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</si>
  <si>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</si>
  <si>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</si>
  <si>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</si>
  <si>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</si>
  <si>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</si>
  <si>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</si>
  <si>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</si>
  <si>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</si>
  <si>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</si>
  <si>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</si>
  <si>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</si>
  <si>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</si>
  <si>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</si>
  <si>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</si>
  <si>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</si>
  <si>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</si>
  <si>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</si>
  <si>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</si>
  <si>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</si>
  <si>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</si>
  <si>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</si>
  <si>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</si>
  <si>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</si>
  <si>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</si>
  <si>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</si>
  <si>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</si>
  <si>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</si>
  <si>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</si>
  <si>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</si>
  <si>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</si>
  <si>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</si>
  <si>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</si>
  <si>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</si>
  <si>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</si>
  <si>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</si>
  <si>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</si>
  <si>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</si>
  <si>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</si>
  <si>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</si>
  <si>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</si>
  <si>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</si>
  <si>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</si>
  <si>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</si>
  <si>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</si>
  <si>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</si>
  <si>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</si>
  <si>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</si>
  <si>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</si>
  <si>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</si>
  <si>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</si>
  <si>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</si>
  <si>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</si>
  <si>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</si>
  <si>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</si>
  <si>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</si>
  <si>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</si>
  <si>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</si>
  <si>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</si>
  <si>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</si>
  <si>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</si>
  <si>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</si>
  <si>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</si>
  <si>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</si>
  <si>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</si>
  <si>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</si>
  <si>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</si>
  <si>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</si>
  <si>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</si>
  <si>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</si>
  <si>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</si>
  <si>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</si>
  <si>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</si>
  <si>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</si>
  <si>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</si>
  <si>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</si>
  <si>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</si>
  <si>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</si>
  <si>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</si>
  <si>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</si>
  <si>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</si>
  <si>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</si>
  <si>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</si>
  <si>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</si>
  <si>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</si>
  <si>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</si>
  <si>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</si>
  <si>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</si>
  <si>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</si>
  <si>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</si>
  <si>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</si>
  <si>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</si>
  <si>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</si>
  <si>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</si>
  <si>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</si>
  <si>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</si>
  <si>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</si>
  <si>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</si>
  <si>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</si>
  <si>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</si>
  <si>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</si>
  <si>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</si>
  <si>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</si>
  <si>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</si>
  <si>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</si>
  <si>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</si>
  <si>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</si>
  <si>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</si>
  <si>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</si>
  <si>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</si>
  <si>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</si>
  <si>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</si>
  <si>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</si>
  <si>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</si>
  <si>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</si>
  <si>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</si>
  <si>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</si>
  <si>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</si>
  <si>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</si>
  <si>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</si>
  <si>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</si>
  <si>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</si>
  <si>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</si>
  <si>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</si>
  <si>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</si>
  <si>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</si>
  <si>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</si>
  <si>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</si>
  <si>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</si>
  <si>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</si>
  <si>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</si>
  <si>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</si>
  <si>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</si>
  <si>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</si>
  <si>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</si>
  <si>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</si>
  <si>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</si>
  <si>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</si>
  <si>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</si>
  <si>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</si>
  <si>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</si>
  <si>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</si>
  <si>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</si>
  <si>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</si>
  <si>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</si>
  <si>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</si>
  <si>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</si>
  <si>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</si>
  <si>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</si>
  <si>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</si>
  <si>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</si>
  <si>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</si>
  <si>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</si>
  <si>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</si>
  <si>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</si>
  <si>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</si>
  <si>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</si>
  <si>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</si>
  <si>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</si>
  <si>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</si>
  <si>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</si>
  <si>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</si>
  <si>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</si>
  <si>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</si>
  <si>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</si>
  <si>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</si>
  <si>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</si>
  <si>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</si>
  <si>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</si>
  <si>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</si>
  <si>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</si>
  <si>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</si>
  <si>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</si>
  <si>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</si>
  <si>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</si>
  <si>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</si>
  <si>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</si>
  <si>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</si>
  <si>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</si>
  <si>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</si>
  <si>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</si>
  <si>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</si>
  <si>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</si>
  <si>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</si>
  <si>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</si>
  <si>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</si>
  <si>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</si>
  <si>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</si>
  <si>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</si>
  <si>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</si>
  <si>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</si>
  <si>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</si>
  <si>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</si>
  <si>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</si>
  <si>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</si>
  <si>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</si>
  <si>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</si>
  <si>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</si>
  <si>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</si>
  <si>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</si>
  <si>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</si>
  <si>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</si>
  <si>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</si>
  <si>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</si>
  <si>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</si>
  <si>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</si>
  <si>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</si>
  <si>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</si>
  <si>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</si>
  <si>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</si>
  <si>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</si>
  <si>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</si>
  <si>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</si>
  <si>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</si>
  <si>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</si>
  <si>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</si>
  <si>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</si>
  <si>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</si>
  <si>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</si>
  <si>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</si>
  <si>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</si>
  <si>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</si>
  <si>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</si>
  <si>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</si>
  <si>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</si>
  <si>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</si>
  <si>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</si>
  <si>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</si>
  <si>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</si>
  <si>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</si>
  <si>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</si>
  <si>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</si>
  <si>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</si>
  <si>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</si>
  <si>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</si>
  <si>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</si>
  <si>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</si>
  <si>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</si>
  <si>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</si>
  <si>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</si>
  <si>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</si>
  <si>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</si>
  <si>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</si>
  <si>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</si>
  <si>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</si>
  <si>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</si>
  <si>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</si>
  <si>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</si>
  <si>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</si>
  <si>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</si>
  <si>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</si>
  <si>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</si>
  <si>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</si>
  <si>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</si>
  <si>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</si>
  <si>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</si>
  <si>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</si>
  <si>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</si>
  <si>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</si>
  <si>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</si>
  <si>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</si>
  <si>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</si>
  <si>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</si>
  <si>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</si>
  <si>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</si>
  <si>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</si>
  <si>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</si>
  <si>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</si>
  <si>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</si>
  <si>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</si>
  <si>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</si>
  <si>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</si>
  <si>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</si>
  <si>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</si>
  <si>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</si>
  <si>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</si>
  <si>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</si>
  <si>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</si>
  <si>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</si>
  <si>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</si>
  <si>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</si>
  <si>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</si>
  <si>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</si>
  <si>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</si>
  <si>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</si>
  <si>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</si>
  <si>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</si>
  <si>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</si>
  <si>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</si>
  <si>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</si>
  <si>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</si>
  <si>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</si>
  <si>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</si>
  <si>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</si>
  <si>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</si>
  <si>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</si>
  <si>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</si>
  <si>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</si>
  <si>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</si>
  <si>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</si>
  <si>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</si>
  <si>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</si>
  <si>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</si>
  <si>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</si>
  <si>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</si>
  <si>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</si>
  <si>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</si>
  <si>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</si>
  <si>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</si>
  <si>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</si>
  <si>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</si>
  <si>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</si>
  <si>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</si>
  <si>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</si>
  <si>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</si>
  <si>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</si>
  <si>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</si>
  <si>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</si>
  <si>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</si>
  <si>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</si>
  <si>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</si>
  <si>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</si>
  <si>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</si>
  <si>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</si>
  <si>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</si>
  <si>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</si>
  <si>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</si>
  <si>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</si>
  <si>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</si>
  <si>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</si>
  <si>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</si>
  <si>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</si>
  <si>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</si>
  <si>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</si>
  <si>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</si>
  <si>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</si>
  <si>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</si>
  <si>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</si>
  <si>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</si>
  <si>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</si>
  <si>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</si>
  <si>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</si>
  <si>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</si>
  <si>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</si>
  <si>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</si>
  <si>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</si>
  <si>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</si>
  <si>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</si>
  <si>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</si>
  <si>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</si>
  <si>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</si>
  <si>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</si>
  <si>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</si>
  <si>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</si>
  <si>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</si>
  <si>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</si>
  <si>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</si>
  <si>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</si>
  <si>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</si>
  <si>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</si>
  <si>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</si>
  <si>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</si>
  <si>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</si>
  <si>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</si>
  <si>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</si>
  <si>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</si>
  <si>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</si>
  <si>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</si>
  <si>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</si>
  <si>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</si>
  <si>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</si>
  <si>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</si>
  <si>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</si>
  <si>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</si>
  <si>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</si>
  <si>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</si>
  <si>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</si>
  <si>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</si>
  <si>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</si>
  <si>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</si>
  <si>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</si>
  <si>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</si>
  <si>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</si>
  <si>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</si>
  <si>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</si>
  <si>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</si>
  <si>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</si>
  <si>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</si>
  <si>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</si>
  <si>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</si>
  <si>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</si>
  <si>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</si>
  <si>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</si>
  <si>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</si>
  <si>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</si>
  <si>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</si>
  <si>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</si>
  <si>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</si>
  <si>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</si>
  <si>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</si>
  <si>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</si>
  <si>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</si>
  <si>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</si>
  <si>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</si>
  <si>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</si>
  <si>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</si>
  <si>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</si>
  <si>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</si>
  <si>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</si>
  <si>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</si>
  <si>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</si>
  <si>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</si>
  <si>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</si>
  <si>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</si>
  <si>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</si>
  <si>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</si>
  <si>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</si>
  <si>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</si>
  <si>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</si>
  <si>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</si>
  <si>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</si>
  <si>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</si>
  <si>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</si>
  <si>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</si>
  <si>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</si>
  <si>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</si>
  <si>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</si>
  <si>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</si>
  <si>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</si>
  <si>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</si>
  <si>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</si>
  <si>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</si>
  <si>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</si>
  <si>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</si>
  <si>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</si>
  <si>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</si>
  <si>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</si>
  <si>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</si>
  <si>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</si>
  <si>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</si>
  <si>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</si>
  <si>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</si>
  <si>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</si>
  <si>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</si>
  <si>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</si>
  <si>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</si>
  <si>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</si>
  <si>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</si>
  <si>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</si>
  <si>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</si>
  <si>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</si>
  <si>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</si>
  <si>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</si>
  <si>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</si>
  <si>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</si>
  <si>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</si>
  <si>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</si>
  <si>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</si>
  <si>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</si>
  <si>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</si>
  <si>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</si>
  <si>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</si>
  <si>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</si>
  <si>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</si>
  <si>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</si>
  <si>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</si>
  <si>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</si>
  <si>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</si>
  <si>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</si>
  <si>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</si>
  <si>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</si>
  <si>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</si>
  <si>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</si>
  <si>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</si>
  <si>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</si>
  <si>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</si>
  <si>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</si>
  <si>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</si>
  <si>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</si>
  <si>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</si>
  <si>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</si>
  <si>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</si>
  <si>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</si>
  <si>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</si>
  <si>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</si>
  <si>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</si>
  <si>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</si>
  <si>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</si>
  <si>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</si>
  <si>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</si>
  <si>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</si>
  <si>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</si>
  <si>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</si>
  <si>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</si>
  <si>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</si>
  <si>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</si>
  <si>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</si>
  <si>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</si>
  <si>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</si>
  <si>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</si>
  <si>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</si>
  <si>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</si>
  <si>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</si>
  <si>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</si>
  <si>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</si>
  <si>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</si>
  <si>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</si>
  <si>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</si>
  <si>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</si>
  <si>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</si>
  <si>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</si>
  <si>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</si>
  <si>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</si>
  <si>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</si>
  <si>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</si>
  <si>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</si>
  <si>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</si>
  <si>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</si>
  <si>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</si>
  <si>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</si>
  <si>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</si>
  <si>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</si>
  <si>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</si>
  <si>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</si>
  <si>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</si>
  <si>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</si>
  <si>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</si>
  <si>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</si>
  <si>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</si>
  <si>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</si>
  <si>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</si>
  <si>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</si>
  <si>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</si>
  <si>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</si>
  <si>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</si>
  <si>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</si>
  <si>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</si>
  <si>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</si>
  <si>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</si>
  <si>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</si>
  <si>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</si>
  <si>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</si>
  <si>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</si>
  <si>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</si>
  <si>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</si>
  <si>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</si>
  <si>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</si>
  <si>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</si>
  <si>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</si>
  <si>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</si>
  <si>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</si>
  <si>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</si>
  <si>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</si>
  <si>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</si>
  <si>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</si>
  <si>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</si>
  <si>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</si>
  <si>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</si>
  <si>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</si>
  <si>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</si>
  <si>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</si>
  <si>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</si>
  <si>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</si>
  <si>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</si>
  <si>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</si>
  <si>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</si>
  <si>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</si>
  <si>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</si>
  <si>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</si>
  <si>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</si>
  <si>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</si>
  <si>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</si>
  <si>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</si>
  <si>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</si>
  <si>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</si>
  <si>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</si>
  <si>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</si>
  <si>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</si>
  <si>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</si>
  <si>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</si>
  <si>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</si>
  <si>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</si>
  <si>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</si>
  <si>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</si>
  <si>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</si>
  <si>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</si>
  <si>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</si>
  <si>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</si>
  <si>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</si>
  <si>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</si>
  <si>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</si>
  <si>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</si>
  <si>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</si>
  <si>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</si>
  <si>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</si>
  <si>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</si>
  <si>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</si>
  <si>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</si>
  <si>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</si>
  <si>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</si>
  <si>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</si>
  <si>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</si>
  <si>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</si>
  <si>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</si>
  <si>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</si>
  <si>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</si>
  <si>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</si>
  <si>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</si>
  <si>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</si>
  <si>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</si>
  <si>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</si>
  <si>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</si>
  <si>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</si>
  <si>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</si>
  <si>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</si>
  <si>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</si>
  <si>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</si>
  <si>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</si>
  <si>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</si>
  <si>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</si>
  <si>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</si>
  <si>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</si>
  <si>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</si>
  <si>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</si>
  <si>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</si>
  <si>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</si>
  <si>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</si>
  <si>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</si>
  <si>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</si>
  <si>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</si>
  <si>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</si>
  <si>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</si>
  <si>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</si>
  <si>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</si>
  <si>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</si>
  <si>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</si>
  <si>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</si>
  <si>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</si>
  <si>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</si>
  <si>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</si>
  <si>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</si>
  <si>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</si>
  <si>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</si>
  <si>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</si>
  <si>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</si>
  <si>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</si>
  <si>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</si>
  <si>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</si>
  <si>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</si>
  <si>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</si>
  <si>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</si>
  <si>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</si>
  <si>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</si>
  <si>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</si>
  <si>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</si>
  <si>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</si>
  <si>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</si>
  <si>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</si>
  <si>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</si>
  <si>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</si>
  <si>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</si>
  <si>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</si>
  <si>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</si>
  <si>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</si>
  <si>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</si>
  <si>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</si>
  <si>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</si>
  <si>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</si>
  <si>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</si>
  <si>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</si>
  <si>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</si>
  <si>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</si>
  <si>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</si>
  <si>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</si>
  <si>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</si>
  <si>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</si>
  <si>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</si>
  <si>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</si>
  <si>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</si>
  <si>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</si>
  <si>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</si>
  <si>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</si>
  <si>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</si>
  <si>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</si>
  <si>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</si>
  <si>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</si>
  <si>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</si>
  <si>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</si>
  <si>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</si>
  <si>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</si>
  <si>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</si>
  <si>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</si>
  <si>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</si>
  <si>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</si>
  <si>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</si>
  <si>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</si>
  <si>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</si>
  <si>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</si>
  <si>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</si>
  <si>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</si>
  <si>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</si>
  <si>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</si>
  <si>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</si>
  <si>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</si>
  <si>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</si>
  <si>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</si>
  <si>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</si>
  <si>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</si>
  <si>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</si>
  <si>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</si>
  <si>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</si>
  <si>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</si>
  <si>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</si>
  <si>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</si>
  <si>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</si>
  <si>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</si>
  <si>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</si>
  <si>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</si>
  <si>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</si>
  <si>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</si>
  <si>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</si>
  <si>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</si>
  <si>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</si>
  <si>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</si>
  <si>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</si>
  <si>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</si>
  <si>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</si>
  <si>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</si>
  <si>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</si>
  <si>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</si>
  <si>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</si>
  <si>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</si>
  <si>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</si>
  <si>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</si>
  <si>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</si>
  <si>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</si>
  <si>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</si>
  <si>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</si>
  <si>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</si>
  <si>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</si>
  <si>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</si>
  <si>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</si>
  <si>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</si>
  <si>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</si>
  <si>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</si>
  <si>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</si>
  <si>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</si>
  <si>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</si>
  <si>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</si>
  <si>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</si>
  <si>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</si>
  <si>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</si>
  <si>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</si>
  <si>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</si>
  <si>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</si>
  <si>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</si>
  <si>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</si>
  <si>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</si>
  <si>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</si>
  <si>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</si>
  <si>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</si>
  <si>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</si>
  <si>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</si>
  <si>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</si>
  <si>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</si>
  <si>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</si>
  <si>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</si>
  <si>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</si>
  <si>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</si>
  <si>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</si>
  <si>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</si>
  <si>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</si>
  <si>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</si>
  <si>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</si>
  <si>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</si>
  <si>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</si>
  <si>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</si>
  <si>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</si>
  <si>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</si>
  <si>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</si>
  <si>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</si>
  <si>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</si>
  <si>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</si>
  <si>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</si>
  <si>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</si>
  <si>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</si>
  <si>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</si>
  <si>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</si>
  <si>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</si>
  <si>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</si>
  <si>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</si>
  <si>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</si>
  <si>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</si>
  <si>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</si>
  <si>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</si>
  <si>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</si>
  <si>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</si>
  <si>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</si>
  <si>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</si>
  <si>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</si>
  <si>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</si>
  <si>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</si>
  <si>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</si>
  <si>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</si>
  <si>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</si>
  <si>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</si>
  <si>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</si>
  <si>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</si>
  <si>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</si>
  <si>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</si>
  <si>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</si>
  <si>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</si>
  <si>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</si>
  <si>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</si>
  <si>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</si>
  <si>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</si>
  <si>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</si>
  <si>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</si>
  <si>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</si>
  <si>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</si>
  <si>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</si>
  <si>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</si>
  <si>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</si>
  <si>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</si>
  <si>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</si>
  <si>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</si>
  <si>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</si>
  <si>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</si>
  <si>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</si>
  <si>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</si>
  <si>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</si>
  <si>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</si>
  <si>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</si>
  <si>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</si>
  <si>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</si>
  <si>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</si>
  <si>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</si>
  <si>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</si>
  <si>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</si>
  <si>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</si>
  <si>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</si>
  <si>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</si>
  <si>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</si>
  <si>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</si>
  <si>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</si>
  <si>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</si>
  <si>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</si>
  <si>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</si>
  <si>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</si>
  <si>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</si>
  <si>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</si>
  <si>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</si>
  <si>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</si>
  <si>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</si>
  <si>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</si>
  <si>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</si>
  <si>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</si>
  <si>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</si>
  <si>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</si>
  <si>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</si>
  <si>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</si>
  <si>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</si>
  <si>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</si>
  <si>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</si>
  <si>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</si>
  <si>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</si>
  <si>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</si>
  <si>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</si>
  <si>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</si>
  <si>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</si>
  <si>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</si>
  <si>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</si>
  <si>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</si>
  <si>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</si>
  <si>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</si>
  <si>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</si>
  <si>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</si>
  <si>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</si>
  <si>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</si>
  <si>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</si>
  <si>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</si>
  <si>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</si>
  <si>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</si>
  <si>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</si>
  <si>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</si>
  <si>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</si>
  <si>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</si>
  <si>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</si>
  <si>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</si>
  <si>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</si>
  <si>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</si>
  <si>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</si>
  <si>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</si>
  <si>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</si>
  <si>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</si>
  <si>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</si>
  <si>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</si>
  <si>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</si>
  <si>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</si>
  <si>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</si>
  <si>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</si>
  <si>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</si>
  <si>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</si>
  <si>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</si>
  <si>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</si>
  <si>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</si>
  <si>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</si>
  <si>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</si>
  <si>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</si>
  <si>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</si>
  <si>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</si>
  <si>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</si>
  <si>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</si>
  <si>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</si>
  <si>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</si>
  <si>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</si>
  <si>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</si>
  <si>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</si>
  <si>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</si>
  <si>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</si>
  <si>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</si>
  <si>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</si>
  <si>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</si>
  <si>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</si>
  <si>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</si>
  <si>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</si>
  <si>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</si>
  <si>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</si>
  <si>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</si>
  <si>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</si>
  <si>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</si>
  <si>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</si>
  <si>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</si>
  <si>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</si>
  <si>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</si>
  <si>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</si>
  <si>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</si>
  <si>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</si>
  <si>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</si>
  <si>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</si>
  <si>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</si>
  <si>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</si>
  <si>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</si>
  <si>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</si>
  <si>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</si>
  <si>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</si>
  <si>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</si>
  <si>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</si>
  <si>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</si>
  <si>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</si>
  <si>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</si>
  <si>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</si>
  <si>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</si>
  <si>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</si>
  <si>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</si>
  <si>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</si>
  <si>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</si>
  <si>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</si>
  <si>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</si>
  <si>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</si>
  <si>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</si>
  <si>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</si>
  <si>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</si>
  <si>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</si>
  <si>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</si>
  <si>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</si>
  <si>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</si>
  <si>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</si>
  <si>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</si>
  <si>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</si>
  <si>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</si>
  <si>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</si>
  <si>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</si>
  <si>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</si>
  <si>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</si>
  <si>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</si>
  <si>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</si>
  <si>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</si>
  <si>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</si>
  <si>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</si>
  <si>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</si>
  <si>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</si>
  <si>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</si>
  <si>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</si>
  <si>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</si>
  <si>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</si>
  <si>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</si>
  <si>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</si>
  <si>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</si>
  <si>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</si>
  <si>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</si>
  <si>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</si>
  <si>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</si>
  <si>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</si>
  <si>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</si>
  <si>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</si>
  <si>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</si>
  <si>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</si>
  <si>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</si>
  <si>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</si>
  <si>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</si>
  <si>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</si>
  <si>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</si>
  <si>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</si>
  <si>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</si>
  <si>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</si>
  <si>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</si>
  <si>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</si>
  <si>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</si>
  <si>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</si>
  <si>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</si>
  <si>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</si>
  <si>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</si>
  <si>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</si>
  <si>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</si>
  <si>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</si>
  <si>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</si>
  <si>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</si>
  <si>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</si>
  <si>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</si>
  <si>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</si>
  <si>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</si>
  <si>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</si>
  <si>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</si>
  <si>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</si>
  <si>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</si>
  <si>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</si>
  <si>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</si>
  <si>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</si>
  <si>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</si>
  <si>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</si>
  <si>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</si>
  <si>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</si>
  <si>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</si>
  <si>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</si>
  <si>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</si>
  <si>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</si>
  <si>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</si>
  <si>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</si>
  <si>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</si>
  <si>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</si>
  <si>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</si>
  <si>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</si>
  <si>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</si>
  <si>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</si>
  <si>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</si>
  <si>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</si>
  <si>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</si>
  <si>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</si>
  <si>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</si>
  <si>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</si>
  <si>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</si>
  <si>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</si>
  <si>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</si>
  <si>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</si>
  <si>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</si>
  <si>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</si>
  <si>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</si>
  <si>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</si>
  <si>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</si>
  <si>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</si>
  <si>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</si>
  <si>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</si>
  <si>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</si>
  <si>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</si>
  <si>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</si>
  <si>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</si>
  <si>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</si>
  <si>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</si>
  <si>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</si>
  <si>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</si>
  <si>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</si>
  <si>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</si>
  <si>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</si>
  <si>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</si>
  <si>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</si>
  <si>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</si>
  <si>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</si>
  <si>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</si>
  <si>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</si>
  <si>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</si>
  <si>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</si>
  <si>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</si>
  <si>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</si>
  <si>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</si>
  <si>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</si>
  <si>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</si>
  <si>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</si>
  <si>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</si>
  <si>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</si>
  <si>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</si>
  <si>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</si>
  <si>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</si>
  <si>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</si>
  <si>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</si>
  <si>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</si>
  <si>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</si>
  <si>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</si>
  <si>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</si>
  <si>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</si>
  <si>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</si>
  <si>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</si>
  <si>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</si>
  <si>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</si>
  <si>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</si>
  <si>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</si>
  <si>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</si>
  <si>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</si>
  <si>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</si>
  <si>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</si>
  <si>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</si>
  <si>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</si>
  <si>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</si>
  <si>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</si>
  <si>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</si>
  <si>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</si>
  <si>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</si>
  <si>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</si>
  <si>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</si>
  <si>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</si>
  <si>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</si>
  <si>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</si>
  <si>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</si>
  <si>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</si>
  <si>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</si>
  <si>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</si>
  <si>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</si>
  <si>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</si>
  <si>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</si>
  <si>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</si>
  <si>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</si>
  <si>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</si>
  <si>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</si>
  <si>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</si>
  <si>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</si>
  <si>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</si>
  <si>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</si>
  <si>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</si>
  <si>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</si>
  <si>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</si>
  <si>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</si>
  <si>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</si>
  <si>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</si>
  <si>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</si>
  <si>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</si>
  <si>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</si>
  <si>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</si>
  <si>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</si>
  <si>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</si>
  <si>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</si>
  <si>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</si>
  <si>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</si>
  <si>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</si>
  <si>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</si>
  <si>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</si>
  <si>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</si>
  <si>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</si>
  <si>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</si>
  <si>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</si>
  <si>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</si>
  <si>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</si>
  <si>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</si>
  <si>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</si>
  <si>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</si>
  <si>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</si>
  <si>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</si>
  <si>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</si>
  <si>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</si>
  <si>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</si>
  <si>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</si>
  <si>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</si>
  <si>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</si>
  <si>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</si>
  <si>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</si>
  <si>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</si>
  <si>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</si>
  <si>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</si>
  <si>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</si>
  <si>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</si>
  <si>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</si>
  <si>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</si>
  <si>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</si>
  <si>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</si>
  <si>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</si>
  <si>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</si>
  <si>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</si>
  <si>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</si>
  <si>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</si>
  <si>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</si>
  <si>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</si>
  <si>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</si>
  <si>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</si>
  <si>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</si>
  <si>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</si>
  <si>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</si>
  <si>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</si>
  <si>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</si>
  <si>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</si>
  <si>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</si>
  <si>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</si>
  <si>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</si>
  <si>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</si>
  <si>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</si>
  <si>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</si>
  <si>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</si>
  <si>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</si>
  <si>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</si>
  <si>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</si>
  <si>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</si>
  <si>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</si>
  <si>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</si>
  <si>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</si>
  <si>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</si>
  <si>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</si>
  <si>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</si>
  <si>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</si>
  <si>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</si>
  <si>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</si>
  <si>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</si>
  <si>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</si>
  <si>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</si>
  <si>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</si>
  <si>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</si>
  <si>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</si>
  <si>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</si>
  <si>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</si>
  <si>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</si>
  <si>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</si>
  <si>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</si>
  <si>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</si>
  <si>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</si>
  <si>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</si>
  <si>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</si>
  <si>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</si>
  <si>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</si>
  <si>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</si>
  <si>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</si>
  <si>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</si>
  <si>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</si>
  <si>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</si>
  <si>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</si>
  <si>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</si>
  <si>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</si>
  <si>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</si>
  <si>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</si>
  <si>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</si>
  <si>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</si>
  <si>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</si>
  <si>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</si>
  <si>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</si>
  <si>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</si>
  <si>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</si>
  <si>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</si>
  <si>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</si>
  <si>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</si>
  <si>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</si>
  <si>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</si>
  <si>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</si>
  <si>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</si>
  <si>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</si>
  <si>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</si>
  <si>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</si>
  <si>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</si>
  <si>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</si>
  <si>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</si>
  <si>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</si>
  <si>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</si>
  <si>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</si>
  <si>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</si>
  <si>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</si>
  <si>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</si>
  <si>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</si>
  <si>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</si>
  <si>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</si>
  <si>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</si>
  <si>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</si>
  <si>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</si>
  <si>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</si>
  <si>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</si>
  <si>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</si>
  <si>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</si>
  <si>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</si>
  <si>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</si>
  <si>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</si>
  <si>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</si>
  <si>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</si>
  <si>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</si>
  <si>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</si>
  <si>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</si>
  <si>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</si>
  <si>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</si>
  <si>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</si>
  <si>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</si>
  <si>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</si>
  <si>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</si>
  <si>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</si>
  <si>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</si>
  <si>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</si>
  <si>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</si>
  <si>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</si>
  <si>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</si>
  <si>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</si>
  <si>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</si>
  <si>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</si>
  <si>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</si>
  <si>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</si>
  <si>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</si>
  <si>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</si>
  <si>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</si>
  <si>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</si>
  <si>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</si>
  <si>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</si>
  <si>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</si>
  <si>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</si>
  <si>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</si>
  <si>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</si>
  <si>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</si>
  <si>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</si>
  <si>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</si>
  <si>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</si>
  <si>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</si>
  <si>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</si>
  <si>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</si>
  <si>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</si>
  <si>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</si>
  <si>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</si>
  <si>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</si>
  <si>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</si>
  <si>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</si>
  <si>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</si>
  <si>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</si>
  <si>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</si>
  <si>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</si>
  <si>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</si>
  <si>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</si>
  <si>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</si>
  <si>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</si>
  <si>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</si>
  <si>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</si>
  <si>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</si>
  <si>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</si>
  <si>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</si>
  <si>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</si>
  <si>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</si>
  <si>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</si>
  <si>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</si>
  <si>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</si>
  <si>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</si>
  <si>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</si>
  <si>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</si>
  <si>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</si>
  <si>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</si>
  <si>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</si>
  <si>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</si>
  <si>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</si>
  <si>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</si>
  <si>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</si>
  <si>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</si>
  <si>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</si>
  <si>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</si>
  <si>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</si>
  <si>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</si>
  <si>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</si>
  <si>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</si>
  <si>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</si>
  <si>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</si>
  <si>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</si>
  <si>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</si>
  <si>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</si>
  <si>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</si>
  <si>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</si>
  <si>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</si>
  <si>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</si>
  <si>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</si>
  <si>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</si>
  <si>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</si>
  <si>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</si>
  <si>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</si>
  <si>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</si>
  <si>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</si>
  <si>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</si>
  <si>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</si>
  <si>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</si>
  <si>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</si>
  <si>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</si>
  <si>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</si>
  <si>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</si>
  <si>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</si>
  <si>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</si>
  <si>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</si>
  <si>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</si>
  <si>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</si>
  <si>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</si>
  <si>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</si>
  <si>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</si>
  <si>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</si>
  <si>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</si>
  <si>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</si>
  <si>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</si>
  <si>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</si>
  <si>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</si>
  <si>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</si>
  <si>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</si>
  <si>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</si>
  <si>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</si>
  <si>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</si>
  <si>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</si>
  <si>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</si>
  <si>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</si>
  <si>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</si>
  <si>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</si>
  <si>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</si>
  <si>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</si>
  <si>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</si>
  <si>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</si>
  <si>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</si>
  <si>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</si>
  <si>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</si>
  <si>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</si>
  <si>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</si>
  <si>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</si>
  <si>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</si>
  <si>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</si>
  <si>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</si>
  <si>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</si>
  <si>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</si>
  <si>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</si>
  <si>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</si>
  <si>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</si>
  <si>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</si>
  <si>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</si>
  <si>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</si>
  <si>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</si>
  <si>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</si>
  <si>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</si>
  <si>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</si>
  <si>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</si>
  <si>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</si>
  <si>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</si>
  <si>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</si>
  <si>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</si>
  <si>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</si>
  <si>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</si>
  <si>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</si>
  <si>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</si>
  <si>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</si>
  <si>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</si>
  <si>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</si>
  <si>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</si>
  <si>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</si>
  <si>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</si>
  <si>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</si>
  <si>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</si>
  <si>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</si>
  <si>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</si>
  <si>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</si>
  <si>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</si>
  <si>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</si>
  <si>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</si>
  <si>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</si>
  <si>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</si>
  <si>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</si>
  <si>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</si>
  <si>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</si>
  <si>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</si>
  <si>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</si>
  <si>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</si>
  <si>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</si>
  <si>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</si>
  <si>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</si>
  <si>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</si>
  <si>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</si>
  <si>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</si>
  <si>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</si>
  <si>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</si>
  <si>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</si>
  <si>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</si>
  <si>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</si>
  <si>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</si>
  <si>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</si>
  <si>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</si>
  <si>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</si>
  <si>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</si>
  <si>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</si>
  <si>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</si>
  <si>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</si>
  <si>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</si>
  <si>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</si>
  <si>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</si>
  <si>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</si>
  <si>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</si>
  <si>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</si>
  <si>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</si>
  <si>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</si>
  <si>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</si>
  <si>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</si>
  <si>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</si>
  <si>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</si>
  <si>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</si>
  <si>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</si>
  <si>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</si>
  <si>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</si>
  <si>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</si>
  <si>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</si>
  <si>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</si>
  <si>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</si>
  <si>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</si>
  <si>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</si>
  <si>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</si>
  <si>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</si>
  <si>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</si>
  <si>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</si>
  <si>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</si>
  <si>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</si>
  <si>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</si>
  <si>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</si>
  <si>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</si>
  <si>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</si>
  <si>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</si>
  <si>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</si>
  <si>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</si>
  <si>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</si>
  <si>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</si>
  <si>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</si>
  <si>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</si>
  <si>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</si>
  <si>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</si>
  <si>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</si>
  <si>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</si>
  <si>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</si>
  <si>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</si>
  <si>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</si>
  <si>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</si>
  <si>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</si>
  <si>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</si>
  <si>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</si>
  <si>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</si>
  <si>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</si>
  <si>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</si>
  <si>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</si>
  <si>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</si>
  <si>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</si>
  <si>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</si>
  <si>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</si>
  <si>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</si>
  <si>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</si>
  <si>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</si>
  <si>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</si>
  <si>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</si>
  <si>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</si>
  <si>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</si>
  <si>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</si>
  <si>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</si>
  <si>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</si>
  <si>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</si>
  <si>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</si>
  <si>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</si>
  <si>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</si>
  <si>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</si>
  <si>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</si>
  <si>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</si>
  <si>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</si>
  <si>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</si>
  <si>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</si>
  <si>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</si>
  <si>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</si>
  <si>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</si>
  <si>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</si>
  <si>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</si>
  <si>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</si>
  <si>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</si>
  <si>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</si>
  <si>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</si>
  <si>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</si>
  <si>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</si>
  <si>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</si>
  <si>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</si>
  <si>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</si>
  <si>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</si>
  <si>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</si>
  <si>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</si>
  <si>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</si>
  <si>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</si>
  <si>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</si>
  <si>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</si>
  <si>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</si>
  <si>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</si>
  <si>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</si>
  <si>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</si>
  <si>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</si>
  <si>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</si>
  <si>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</si>
  <si>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</si>
  <si>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</si>
  <si>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</si>
  <si>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</si>
  <si>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</si>
  <si>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</si>
  <si>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</si>
  <si>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</si>
  <si>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</si>
  <si>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</si>
  <si>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</si>
  <si>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</si>
  <si>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</si>
  <si>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</si>
  <si>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</si>
  <si>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</si>
  <si>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</si>
  <si>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</si>
  <si>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</si>
  <si>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</si>
  <si>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</si>
  <si>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</si>
  <si>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</si>
  <si>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</si>
  <si>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</si>
  <si>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</si>
  <si>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</si>
  <si>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</si>
  <si>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</si>
  <si>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</si>
  <si>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</si>
  <si>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</si>
  <si>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</si>
  <si>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</si>
  <si>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</si>
  <si>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</si>
  <si>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</si>
  <si>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</si>
  <si>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</si>
  <si>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</si>
  <si>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</si>
  <si>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</si>
  <si>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</si>
  <si>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</si>
  <si>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</si>
  <si>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</si>
  <si>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</si>
  <si>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</si>
  <si>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</si>
  <si>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</si>
  <si>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</si>
  <si>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</si>
  <si>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</si>
  <si>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</si>
  <si>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</si>
  <si>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</si>
  <si>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</si>
  <si>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</si>
  <si>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</si>
  <si>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</si>
  <si>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</si>
  <si>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</si>
  <si>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</si>
  <si>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</si>
  <si>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</si>
  <si>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</si>
  <si>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</si>
  <si>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</si>
  <si>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</si>
  <si>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</si>
  <si>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</si>
  <si>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</si>
  <si>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</si>
  <si>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</si>
  <si>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</si>
  <si>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</si>
  <si>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</si>
  <si>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</si>
  <si>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</si>
  <si>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</si>
  <si>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</si>
  <si>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</si>
  <si>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</si>
  <si>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</si>
  <si>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</si>
  <si>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</si>
  <si>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</si>
  <si>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</si>
  <si>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</si>
  <si>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</si>
  <si>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</si>
  <si>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</si>
  <si>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</si>
  <si>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</si>
  <si>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</si>
  <si>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</si>
  <si>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</si>
  <si>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</si>
  <si>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</si>
  <si>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</si>
  <si>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</si>
  <si>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</si>
  <si>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</si>
  <si>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</si>
  <si>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</si>
  <si>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</si>
  <si>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</si>
  <si>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</si>
  <si>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</si>
  <si>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</si>
  <si>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</si>
  <si>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</si>
  <si>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</si>
  <si>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</si>
  <si>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</si>
  <si>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</si>
  <si>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</si>
  <si>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</si>
  <si>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</si>
  <si>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</si>
  <si>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</si>
  <si>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</si>
  <si>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</si>
  <si>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</si>
  <si>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</si>
  <si>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</si>
  <si>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</si>
  <si>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</si>
  <si>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</si>
  <si>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</si>
  <si>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</si>
  <si>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</si>
  <si>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</si>
  <si>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</si>
  <si>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</si>
  <si>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</si>
  <si>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</si>
  <si>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</si>
  <si>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</si>
  <si>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</si>
  <si>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</si>
  <si>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</si>
  <si>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</si>
  <si>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</si>
  <si>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</si>
  <si>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</si>
  <si>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</si>
  <si>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</si>
  <si>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</si>
  <si>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</si>
  <si>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</si>
  <si>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</si>
  <si>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</si>
  <si>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</si>
  <si>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</si>
  <si>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</si>
  <si>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</si>
  <si>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</si>
  <si>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</si>
  <si>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</si>
  <si>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</si>
  <si>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</si>
  <si>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</si>
  <si>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</si>
  <si>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</si>
  <si>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</si>
  <si>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</si>
  <si>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</si>
  <si>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</si>
  <si>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</si>
  <si>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</si>
  <si>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</si>
  <si>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</si>
  <si>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</si>
  <si>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</si>
  <si>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</si>
  <si>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</si>
  <si>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</si>
  <si>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</si>
  <si>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</si>
  <si>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</si>
  <si>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</si>
  <si>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</si>
  <si>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</si>
  <si>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</si>
  <si>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</si>
  <si>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</si>
  <si>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</si>
  <si>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</si>
  <si>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</si>
  <si>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</si>
  <si>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</si>
  <si>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</si>
  <si>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</si>
  <si>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</si>
  <si>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</si>
  <si>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</si>
  <si>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</si>
  <si>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</si>
  <si>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</si>
  <si>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</si>
  <si>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</si>
  <si>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</si>
  <si>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</si>
  <si>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</si>
  <si>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</si>
  <si>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</si>
  <si>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</si>
  <si>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</si>
  <si>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</si>
  <si>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</si>
  <si>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</si>
  <si>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</si>
  <si>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</si>
  <si>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</si>
  <si>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</si>
  <si>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</si>
  <si>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</si>
  <si>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</si>
  <si>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</si>
  <si>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</si>
  <si>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</si>
  <si>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</si>
  <si>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</si>
  <si>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</si>
  <si>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</si>
  <si>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</si>
  <si>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</si>
  <si>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</si>
  <si>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</si>
  <si>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</si>
  <si>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</si>
  <si>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</si>
  <si>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</si>
  <si>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</si>
  <si>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</si>
  <si>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</si>
  <si>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</si>
  <si>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</si>
  <si>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</si>
  <si>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</si>
  <si>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</si>
  <si>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</si>
  <si>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</si>
  <si>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</si>
  <si>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</si>
  <si>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</si>
  <si>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</si>
  <si>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</si>
  <si>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</si>
  <si>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</si>
  <si>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</si>
  <si>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</si>
  <si>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</si>
  <si>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</si>
  <si>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</si>
  <si>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</si>
  <si>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</si>
  <si>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</si>
  <si>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</si>
  <si>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</si>
  <si>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</si>
  <si>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</si>
  <si>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</si>
  <si>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</si>
  <si>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</si>
  <si>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</si>
  <si>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</si>
  <si>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</si>
  <si>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</si>
  <si>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</si>
  <si>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</si>
  <si>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</si>
  <si>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</si>
  <si>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</si>
  <si>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</si>
  <si>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</si>
  <si>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</si>
  <si>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</si>
  <si>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</si>
  <si>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</si>
  <si>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</si>
  <si>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</si>
  <si>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</si>
  <si>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</si>
  <si>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</si>
  <si>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</si>
  <si>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</si>
  <si>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</si>
  <si>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</si>
  <si>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</si>
  <si>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</si>
  <si>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</si>
  <si>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</si>
  <si>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</si>
  <si>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</si>
  <si>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</si>
  <si>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</si>
  <si>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</si>
  <si>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</si>
  <si>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</si>
  <si>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</si>
  <si>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</si>
  <si>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</si>
  <si>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</si>
  <si>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</si>
  <si>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</si>
  <si>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</si>
  <si>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</si>
  <si>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</si>
  <si>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</si>
  <si>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</si>
  <si>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</si>
  <si>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</si>
  <si>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</si>
  <si>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</si>
  <si>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</si>
  <si>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</si>
  <si>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</si>
  <si>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</si>
  <si>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</si>
  <si>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</si>
  <si>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</si>
  <si>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</si>
  <si>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</si>
  <si>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</si>
  <si>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</si>
  <si>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</si>
  <si>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</si>
  <si>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</si>
  <si>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</si>
  <si>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</si>
  <si>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</si>
  <si>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</si>
  <si>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</si>
  <si>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</si>
  <si>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</si>
  <si>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</si>
  <si>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</si>
  <si>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</si>
  <si>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</si>
  <si>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</si>
  <si>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</si>
  <si>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</si>
  <si>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</si>
  <si>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</si>
  <si>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</si>
  <si>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</si>
  <si>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</si>
  <si>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</si>
  <si>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</si>
  <si>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</si>
  <si>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</si>
  <si>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</si>
  <si>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</si>
  <si>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</si>
  <si>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</si>
  <si>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</si>
  <si>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</si>
  <si>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</si>
  <si>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</si>
  <si>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</si>
  <si>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</si>
  <si>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</si>
  <si>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</si>
  <si>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</si>
  <si>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</si>
  <si>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</si>
  <si>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</si>
  <si>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</si>
  <si>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</si>
  <si>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</si>
  <si>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</si>
  <si>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</si>
  <si>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</si>
  <si>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</si>
  <si>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</si>
  <si>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</si>
  <si>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</si>
  <si>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</si>
  <si>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</si>
  <si>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</si>
  <si>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</si>
  <si>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</si>
  <si>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</si>
  <si>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</si>
  <si>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</si>
  <si>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</si>
  <si>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</si>
  <si>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</si>
  <si>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</si>
  <si>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</si>
  <si>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</si>
  <si>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</si>
  <si>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</si>
  <si>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</si>
  <si>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</si>
  <si>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</si>
  <si>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</si>
  <si>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</si>
  <si>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</si>
  <si>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</si>
  <si>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</si>
  <si>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</si>
  <si>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</si>
  <si>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</si>
  <si>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</si>
  <si>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</si>
  <si>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</si>
  <si>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</si>
  <si>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</si>
  <si>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</si>
  <si>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</si>
  <si>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</si>
  <si>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</si>
  <si>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</si>
  <si>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</si>
  <si>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</si>
  <si>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</si>
  <si>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</si>
  <si>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</si>
  <si>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</si>
  <si>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</si>
  <si>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</si>
  <si>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</si>
  <si>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</si>
  <si>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</si>
  <si>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</si>
  <si>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</si>
  <si>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</si>
  <si>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</si>
  <si>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</si>
  <si>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</si>
  <si>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</si>
  <si>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</si>
  <si>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</si>
  <si>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</si>
  <si>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</si>
  <si>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</si>
  <si>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</si>
  <si>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</si>
  <si>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</si>
  <si>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</si>
  <si>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</si>
  <si>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</si>
  <si>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</si>
  <si>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</si>
  <si>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</si>
  <si>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</si>
  <si>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</si>
  <si>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</si>
  <si>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</si>
  <si>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</si>
  <si>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</si>
  <si>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</si>
  <si>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</si>
  <si>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</si>
  <si>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</si>
  <si>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</si>
  <si>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</si>
  <si>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</si>
  <si>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</si>
  <si>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</si>
  <si>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</si>
  <si>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</si>
  <si>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</si>
  <si>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</si>
  <si>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</si>
  <si>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</si>
  <si>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</si>
  <si>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</si>
  <si>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</si>
  <si>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</si>
  <si>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</si>
  <si>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</si>
  <si>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</si>
  <si>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</si>
  <si>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</si>
  <si>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</si>
  <si>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</si>
  <si>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</si>
  <si>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</si>
  <si>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</si>
  <si>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</si>
  <si>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</si>
  <si>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</si>
  <si>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</si>
  <si>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</si>
  <si>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</si>
  <si>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</si>
  <si>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</si>
  <si>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</si>
  <si>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</si>
  <si>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</si>
  <si>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</si>
  <si>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</si>
  <si>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</si>
  <si>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</si>
  <si>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</si>
  <si>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</si>
  <si>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</si>
  <si>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</si>
  <si>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</si>
  <si>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</si>
  <si>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</si>
  <si>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</si>
  <si>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</si>
  <si>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</si>
  <si>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</si>
  <si>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</si>
  <si>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</si>
  <si>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</si>
  <si>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</si>
  <si>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</si>
  <si>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</si>
  <si>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</si>
  <si>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</si>
  <si>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</si>
  <si>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</si>
  <si>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</si>
  <si>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</si>
  <si>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</si>
  <si>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</si>
  <si>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</si>
  <si>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</si>
  <si>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</si>
  <si>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</si>
  <si>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</si>
  <si>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</si>
  <si>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</si>
  <si>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</si>
  <si>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</si>
  <si>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</si>
  <si>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</si>
  <si>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</si>
  <si>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</si>
  <si>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</si>
  <si>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</si>
  <si>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</si>
  <si>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</si>
  <si>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</si>
  <si>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</si>
  <si>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</si>
  <si>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</si>
  <si>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</si>
  <si>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</si>
  <si>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</si>
  <si>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</si>
  <si>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</si>
  <si>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</si>
  <si>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</si>
  <si>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</si>
  <si>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</si>
  <si>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</si>
  <si>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</si>
  <si>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</si>
  <si>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</si>
  <si>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</si>
  <si>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</si>
  <si>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</si>
  <si>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</si>
  <si>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</si>
  <si>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</si>
  <si>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</si>
  <si>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</si>
  <si>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</si>
  <si>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</si>
  <si>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</si>
  <si>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</si>
  <si>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</si>
  <si>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</si>
  <si>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</si>
  <si>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</si>
  <si>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</si>
  <si>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</si>
  <si>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</si>
  <si>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</si>
  <si>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</si>
  <si>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</si>
  <si>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</si>
  <si>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</si>
  <si>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</si>
  <si>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</si>
  <si>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</si>
  <si>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</si>
  <si>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</si>
  <si>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</si>
  <si>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</si>
  <si>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</si>
  <si>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</si>
  <si>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</si>
  <si>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</si>
  <si>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</si>
  <si>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</si>
  <si>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</si>
  <si>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</si>
  <si>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</si>
  <si>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</si>
  <si>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</si>
  <si>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</si>
  <si>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</si>
  <si>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</si>
  <si>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</si>
  <si>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</si>
  <si>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</si>
  <si>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</si>
  <si>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</si>
  <si>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</si>
  <si>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</si>
  <si>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</si>
  <si>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</si>
  <si>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</si>
  <si>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</si>
  <si>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</si>
  <si>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</si>
  <si>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</si>
  <si>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</si>
  <si>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</si>
  <si>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</si>
  <si>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</si>
  <si>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</si>
  <si>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</si>
  <si>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</si>
  <si>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</si>
  <si>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</si>
  <si>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</si>
  <si>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</si>
  <si>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</si>
  <si>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</si>
  <si>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</si>
  <si>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</si>
  <si>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</si>
  <si>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</si>
  <si>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</si>
  <si>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</si>
  <si>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</si>
  <si>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</si>
  <si>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</si>
  <si>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</si>
  <si>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</si>
  <si>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</si>
  <si>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</si>
  <si>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</si>
  <si>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</si>
  <si>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</si>
  <si>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</si>
  <si>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</si>
  <si>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</si>
  <si>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</si>
  <si>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</si>
  <si>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</si>
  <si>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</si>
  <si>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</si>
  <si>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</si>
  <si>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</si>
  <si>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</si>
  <si>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</si>
  <si>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</si>
  <si>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</si>
  <si>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</si>
  <si>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</si>
  <si>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</si>
  <si>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</si>
  <si>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</si>
  <si>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</si>
  <si>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</si>
  <si>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</si>
  <si>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</si>
  <si>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</si>
  <si>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</si>
  <si>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</si>
  <si>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</si>
  <si>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</si>
  <si>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</si>
  <si>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</si>
  <si>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</si>
  <si>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</si>
  <si>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</si>
  <si>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</si>
  <si>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</si>
  <si>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</si>
  <si>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</si>
  <si>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</si>
  <si>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</si>
  <si>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</si>
  <si>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</si>
  <si>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</si>
  <si>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</si>
  <si>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</si>
  <si>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</si>
  <si>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</si>
  <si>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</si>
  <si>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</si>
  <si>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</si>
  <si>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</si>
  <si>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</si>
  <si>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</si>
  <si>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</si>
  <si>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</si>
  <si>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</si>
  <si>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</si>
  <si>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</si>
  <si>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</si>
  <si>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</si>
  <si>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</si>
  <si>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</si>
  <si>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</si>
  <si>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</si>
  <si>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</si>
  <si>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</si>
  <si>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</si>
  <si>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</si>
  <si>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</si>
  <si>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</si>
  <si>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</si>
  <si>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</si>
  <si>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</si>
  <si>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</si>
  <si>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</si>
  <si>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</si>
  <si>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</si>
  <si>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</si>
  <si>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</si>
  <si>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</si>
  <si>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</si>
  <si>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</si>
  <si>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</si>
  <si>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</si>
  <si>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</si>
  <si>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</si>
  <si>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</si>
  <si>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</si>
  <si>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</si>
  <si>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</si>
  <si>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</si>
  <si>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</si>
  <si>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</si>
  <si>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</si>
  <si>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</si>
  <si>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</si>
  <si>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</si>
  <si>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</si>
  <si>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</si>
  <si>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</si>
  <si>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</si>
  <si>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</si>
  <si>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</si>
  <si>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</si>
  <si>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</si>
  <si>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</si>
  <si>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</si>
  <si>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</si>
  <si>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</si>
  <si>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</si>
  <si>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</si>
  <si>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</si>
  <si>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</si>
  <si>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</si>
  <si>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</si>
  <si>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</si>
  <si>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</si>
  <si>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</si>
  <si>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</si>
  <si>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</si>
  <si>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</si>
  <si>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</si>
  <si>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</si>
  <si>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</si>
  <si>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</si>
  <si>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</si>
  <si>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</si>
  <si>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</si>
  <si>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</si>
  <si>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</si>
  <si>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</si>
  <si>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</si>
  <si>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</si>
  <si>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</si>
  <si>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</si>
  <si>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</si>
  <si>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</si>
  <si>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</si>
  <si>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</si>
  <si>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</si>
  <si>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</si>
  <si>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</si>
  <si>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</si>
  <si>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</si>
  <si>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</si>
  <si>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</si>
  <si>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</si>
  <si>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</si>
  <si>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</si>
  <si>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</si>
  <si>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</si>
  <si>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</si>
  <si>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</si>
  <si>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</si>
  <si>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</si>
  <si>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</si>
  <si>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</si>
  <si>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</si>
  <si>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</si>
  <si>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</si>
  <si>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</si>
  <si>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</si>
  <si>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</si>
  <si>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</si>
  <si>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</si>
  <si>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</si>
  <si>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</si>
  <si>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</si>
  <si>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</si>
  <si>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</si>
  <si>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</si>
  <si>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</si>
  <si>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</si>
  <si>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</si>
  <si>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</si>
  <si>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</si>
  <si>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</si>
  <si>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</si>
  <si>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</si>
  <si>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</si>
  <si>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</si>
  <si>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</si>
  <si>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</si>
  <si>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</si>
  <si>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</si>
  <si>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</si>
  <si>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</si>
  <si>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</si>
  <si>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</si>
  <si>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</si>
  <si>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</si>
  <si>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</si>
  <si>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</si>
  <si>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</si>
  <si>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</si>
  <si>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</si>
  <si>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</si>
  <si>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</si>
  <si>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</si>
  <si>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</si>
  <si>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</si>
  <si>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</si>
  <si>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</si>
  <si>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</si>
  <si>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</si>
  <si>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</si>
  <si>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</si>
  <si>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</si>
  <si>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</si>
  <si>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</si>
  <si>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</si>
  <si>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</si>
  <si>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</si>
  <si>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</si>
  <si>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</si>
  <si>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</si>
  <si>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</si>
  <si>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</si>
  <si>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</si>
  <si>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</si>
  <si>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</si>
  <si>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</si>
  <si>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</si>
  <si>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</si>
  <si>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</si>
  <si>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</si>
  <si>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</si>
  <si>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</si>
  <si>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</si>
  <si>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</si>
  <si>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</si>
  <si>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</si>
  <si>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</si>
  <si>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</si>
  <si>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</si>
  <si>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</si>
  <si>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</si>
  <si>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</si>
  <si>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</si>
  <si>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</si>
  <si>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</si>
  <si>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</si>
  <si>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</si>
  <si>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</si>
  <si>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</si>
  <si>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</si>
  <si>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</si>
  <si>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</si>
  <si>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</si>
  <si>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</si>
  <si>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</si>
  <si>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</si>
  <si>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</si>
  <si>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</si>
  <si>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</si>
  <si>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</si>
  <si>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</si>
  <si>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</si>
  <si>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</si>
  <si>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</si>
  <si>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</si>
  <si>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</si>
  <si>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</si>
  <si>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</si>
  <si>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</si>
  <si>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</si>
  <si>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</si>
  <si>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</si>
  <si>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</si>
  <si>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</si>
  <si>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</si>
  <si>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</si>
  <si>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</si>
  <si>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</si>
  <si>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</si>
  <si>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</si>
  <si>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</si>
  <si>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</si>
  <si>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</si>
  <si>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</si>
  <si>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</si>
  <si>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</si>
  <si>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</si>
  <si>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</si>
  <si>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</si>
  <si>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</si>
  <si>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</si>
  <si>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</si>
  <si>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</si>
  <si>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</si>
  <si>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</si>
  <si>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</si>
  <si>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</si>
  <si>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</si>
  <si>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</si>
  <si>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</si>
  <si>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</si>
  <si>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</si>
  <si>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</si>
  <si>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</si>
  <si>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</si>
  <si>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</si>
  <si>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</si>
  <si>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</si>
  <si>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</si>
  <si>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</si>
  <si>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</si>
  <si>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</si>
  <si>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</si>
  <si>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</si>
  <si>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</si>
  <si>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</si>
  <si>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</si>
  <si>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</si>
  <si>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</si>
  <si>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</si>
  <si>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</si>
  <si>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</si>
  <si>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</si>
  <si>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</si>
  <si>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</si>
  <si>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</si>
  <si>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</si>
  <si>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</si>
  <si>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</si>
  <si>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</si>
  <si>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</si>
  <si>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</si>
  <si>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</si>
  <si>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</si>
  <si>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</si>
  <si>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</si>
  <si>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</si>
  <si>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</si>
  <si>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</si>
  <si>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</si>
  <si>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</si>
  <si>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</si>
  <si>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</si>
  <si>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</si>
  <si>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</si>
  <si>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</si>
  <si>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</si>
  <si>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</si>
  <si>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</si>
  <si>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</si>
  <si>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</si>
  <si>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</si>
  <si>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</si>
  <si>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</si>
  <si>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</si>
  <si>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</si>
  <si>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</si>
  <si>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</si>
  <si>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</si>
  <si>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</si>
  <si>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</si>
  <si>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</si>
  <si>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</si>
  <si>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</si>
  <si>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</si>
  <si>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</si>
  <si>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</si>
  <si>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</si>
  <si>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</si>
  <si>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</si>
  <si>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</si>
  <si>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</si>
  <si>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</si>
  <si>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</si>
  <si>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</si>
  <si>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</si>
  <si>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</si>
  <si>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</si>
  <si>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</si>
  <si>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</si>
  <si>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</si>
  <si>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</si>
  <si>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</si>
  <si>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</si>
  <si>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</si>
  <si>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</si>
  <si>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</si>
  <si>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</si>
  <si>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</si>
  <si>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</si>
  <si>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</si>
  <si>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</si>
  <si>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</si>
  <si>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</si>
  <si>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</si>
  <si>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</si>
  <si>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</si>
  <si>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</si>
  <si>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</si>
  <si>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</si>
  <si>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</si>
  <si>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</si>
  <si>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</si>
  <si>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</si>
  <si>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</si>
  <si>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</si>
  <si>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</si>
  <si>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</si>
  <si>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</si>
  <si>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</si>
  <si>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</si>
  <si>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</si>
  <si>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</si>
  <si>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</si>
  <si>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</si>
  <si>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</si>
  <si>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</si>
  <si>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</si>
  <si>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</si>
  <si>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</si>
  <si>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</si>
  <si>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</si>
  <si>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</si>
  <si>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</si>
  <si>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</si>
  <si>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</si>
  <si>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</si>
  <si>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</si>
  <si>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</si>
  <si>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</si>
  <si>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</si>
  <si>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</si>
  <si>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</si>
  <si>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</si>
  <si>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</si>
  <si>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</si>
  <si>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</si>
  <si>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</si>
  <si>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</si>
  <si>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</si>
  <si>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</si>
  <si>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</si>
  <si>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</si>
  <si>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</si>
  <si>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</si>
  <si>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</si>
  <si>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</si>
  <si>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</si>
  <si>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</si>
  <si>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</si>
  <si>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</si>
  <si>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</si>
  <si>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</si>
  <si>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</si>
  <si>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</si>
  <si>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</si>
  <si>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</si>
  <si>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</si>
  <si>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</si>
  <si>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</si>
  <si>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</si>
  <si>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</si>
  <si>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</si>
  <si>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</si>
  <si>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</si>
  <si>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</si>
  <si>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</si>
  <si>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</si>
  <si>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</si>
  <si>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</si>
  <si>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</si>
  <si>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</si>
  <si>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</si>
  <si>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</si>
  <si>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</si>
  <si>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</si>
  <si>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</si>
  <si>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</si>
  <si>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</si>
  <si>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</si>
  <si>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</si>
  <si>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</si>
  <si>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</si>
  <si>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</si>
  <si>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</si>
  <si>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</si>
  <si>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</si>
  <si>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</si>
  <si>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</si>
  <si>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</si>
  <si>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</si>
  <si>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</si>
  <si>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</si>
  <si>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</si>
  <si>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</si>
  <si>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</si>
  <si>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</si>
  <si>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</si>
  <si>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</si>
  <si>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</si>
  <si>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</si>
  <si>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</si>
  <si>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</si>
  <si>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</si>
  <si>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</si>
  <si>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</si>
  <si>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</si>
  <si>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</si>
  <si>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</si>
  <si>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</si>
  <si>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</si>
  <si>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</si>
  <si>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</si>
  <si>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</si>
  <si>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</si>
  <si>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</si>
  <si>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</si>
  <si>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</si>
  <si>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</si>
  <si>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</si>
  <si>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</si>
  <si>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</si>
  <si>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</si>
  <si>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</si>
  <si>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</si>
  <si>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</si>
  <si>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</si>
  <si>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</si>
  <si>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</si>
  <si>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</si>
  <si>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</si>
  <si>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</si>
  <si>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</si>
  <si>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</si>
  <si>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</si>
  <si>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</si>
  <si>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</si>
  <si>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</si>
  <si>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</si>
  <si>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</si>
  <si>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</si>
  <si>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</si>
  <si>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</si>
  <si>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</si>
  <si>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</si>
  <si>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</si>
  <si>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</si>
  <si>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</si>
  <si>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</si>
  <si>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</si>
  <si>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</si>
  <si>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</si>
  <si>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</si>
  <si>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</si>
  <si>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</si>
  <si>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</si>
  <si>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</si>
  <si>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</si>
  <si>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</si>
  <si>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</si>
  <si>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</si>
  <si>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</si>
  <si>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</si>
  <si>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</si>
  <si>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</si>
  <si>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</si>
  <si>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</si>
  <si>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</si>
  <si>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</si>
  <si>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</si>
  <si>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</si>
  <si>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</si>
  <si>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</si>
  <si>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</si>
  <si>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</si>
  <si>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</si>
  <si>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</si>
  <si>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</si>
  <si>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</si>
  <si>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</si>
  <si>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</si>
  <si>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</si>
  <si>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</si>
  <si>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</si>
  <si>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</si>
  <si>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</si>
  <si>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</si>
  <si>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</si>
  <si>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</si>
  <si>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</si>
  <si>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</si>
  <si>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</si>
  <si>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</si>
  <si>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</si>
  <si>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</si>
  <si>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</si>
  <si>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</si>
  <si>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</si>
  <si>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</si>
  <si>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</si>
  <si>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</si>
  <si>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</si>
  <si>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</si>
  <si>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</si>
  <si>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</si>
  <si>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</si>
  <si>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</si>
  <si>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</si>
  <si>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</si>
  <si>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</si>
  <si>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</si>
  <si>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</si>
  <si>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</si>
  <si>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</si>
  <si>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</si>
  <si>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</si>
  <si>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</si>
  <si>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</si>
  <si>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</si>
  <si>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</si>
  <si>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</si>
  <si>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</si>
  <si>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</si>
  <si>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</si>
  <si>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</si>
  <si>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</si>
  <si>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</si>
  <si>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</si>
  <si>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</si>
  <si>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</si>
  <si>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</si>
  <si>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</si>
  <si>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</si>
  <si>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</si>
  <si>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</si>
  <si>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</si>
  <si>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</si>
  <si>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</si>
  <si>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</si>
  <si>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</si>
  <si>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</si>
  <si>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</si>
  <si>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</si>
  <si>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</si>
  <si>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</si>
  <si>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</si>
  <si>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</si>
  <si>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</si>
  <si>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</si>
  <si>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</si>
  <si>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</si>
  <si>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</si>
  <si>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</si>
  <si>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</si>
  <si>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</si>
  <si>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</si>
  <si>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</si>
  <si>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</si>
  <si>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</si>
  <si>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</si>
  <si>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</si>
  <si>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</si>
  <si>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</si>
  <si>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</si>
  <si>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</si>
  <si>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</si>
  <si>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</si>
  <si>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</si>
  <si>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</si>
  <si>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</si>
  <si>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</si>
  <si>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</si>
  <si>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</si>
  <si>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</si>
  <si>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</si>
  <si>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</si>
  <si>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</si>
  <si>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</si>
  <si>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</si>
  <si>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</si>
  <si>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</si>
  <si>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</si>
  <si>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</si>
  <si>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</si>
  <si>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</si>
  <si>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</si>
  <si>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</si>
  <si>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</si>
  <si>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</si>
  <si>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</si>
  <si>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</si>
  <si>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</si>
  <si>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</si>
  <si>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</si>
  <si>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</si>
  <si>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</si>
  <si>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</si>
  <si>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</si>
  <si>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</si>
  <si>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</si>
  <si>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</si>
  <si>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</si>
  <si>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</si>
  <si>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</si>
  <si>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</si>
  <si>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</si>
  <si>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</si>
  <si>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</si>
  <si>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</si>
  <si>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</si>
  <si>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</si>
  <si>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</si>
  <si>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</si>
  <si>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</si>
  <si>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</si>
  <si>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</si>
  <si>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</si>
  <si>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</si>
  <si>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</si>
  <si>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</si>
  <si>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</si>
  <si>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</si>
  <si>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</si>
  <si>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</si>
  <si>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</si>
  <si>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</si>
  <si>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</si>
  <si>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</si>
  <si>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</si>
  <si>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</si>
  <si>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</si>
  <si>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</si>
  <si>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</si>
  <si>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</si>
  <si>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</si>
  <si>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</si>
  <si>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</si>
  <si>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</si>
  <si>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</si>
  <si>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</si>
  <si>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</si>
  <si>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</si>
  <si>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</si>
  <si>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</si>
  <si>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</si>
  <si>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</si>
  <si>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</si>
  <si>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</si>
  <si>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</si>
  <si>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</si>
  <si>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</si>
  <si>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</si>
  <si>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</si>
  <si>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</si>
  <si>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</si>
  <si>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</si>
  <si>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</si>
  <si>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</si>
  <si>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</si>
  <si>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</si>
  <si>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</si>
  <si>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</si>
  <si>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</si>
  <si>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</si>
  <si>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</si>
  <si>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</si>
  <si>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</si>
  <si>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</si>
  <si>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</si>
  <si>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</si>
  <si>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</si>
  <si>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</si>
  <si>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</si>
  <si>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</si>
  <si>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</si>
  <si>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</si>
  <si>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</si>
  <si>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</si>
  <si>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</si>
  <si>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</si>
  <si>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</si>
  <si>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</si>
  <si>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</si>
  <si>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</si>
  <si>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</si>
  <si>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</si>
  <si>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</si>
  <si>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</si>
  <si>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</si>
  <si>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</si>
  <si>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</si>
  <si>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</si>
  <si>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</si>
  <si>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</si>
  <si>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</si>
  <si>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</si>
  <si>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</si>
  <si>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</si>
  <si>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</si>
  <si>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</si>
  <si>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</si>
  <si>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</si>
  <si>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</si>
  <si>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</si>
  <si>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</si>
  <si>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</si>
  <si>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</si>
  <si>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</si>
  <si>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</si>
  <si>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</si>
  <si>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</si>
  <si>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</si>
  <si>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</si>
  <si>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</si>
  <si>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</si>
  <si>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</si>
  <si>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</si>
  <si>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</si>
  <si>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</si>
  <si>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</si>
  <si>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</si>
  <si>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</si>
  <si>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</si>
  <si>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</si>
  <si>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</si>
  <si>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</si>
  <si>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</si>
  <si>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</si>
  <si>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</si>
  <si>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</si>
  <si>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</si>
  <si>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</si>
  <si>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</si>
  <si>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</si>
  <si>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</si>
  <si>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</si>
  <si>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</si>
  <si>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</si>
  <si>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</si>
  <si>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</si>
  <si>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</si>
  <si>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</si>
  <si>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</si>
  <si>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</si>
  <si>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</si>
  <si>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</si>
  <si>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</si>
  <si>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</si>
  <si>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</si>
  <si>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</si>
  <si>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</si>
  <si>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</si>
  <si>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</si>
  <si>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</si>
  <si>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</si>
  <si>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</si>
  <si>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</si>
  <si>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</si>
  <si>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</si>
  <si>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</si>
  <si>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</si>
  <si>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</si>
  <si>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</si>
  <si>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</si>
  <si>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</si>
  <si>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</si>
  <si>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</si>
  <si>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</si>
  <si>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</si>
  <si>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</si>
  <si>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</si>
  <si>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</si>
  <si>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</si>
  <si>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</si>
  <si>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</si>
  <si>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</si>
  <si>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</si>
  <si>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</si>
  <si>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</si>
  <si>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</si>
  <si>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</si>
  <si>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</si>
  <si>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</si>
  <si>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</si>
  <si>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</si>
  <si>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</si>
  <si>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</si>
  <si>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</si>
  <si>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</si>
  <si>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</si>
  <si>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</si>
  <si>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</si>
  <si>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</si>
  <si>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</si>
  <si>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</si>
  <si>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</si>
  <si>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</si>
  <si>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</si>
  <si>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</si>
  <si>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</si>
  <si>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</si>
  <si>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</si>
  <si>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</si>
  <si>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</si>
  <si>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</si>
  <si>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</si>
  <si>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</si>
  <si>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</si>
  <si>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</si>
  <si>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</si>
  <si>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</si>
  <si>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</si>
  <si>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</si>
  <si>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</si>
  <si>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</si>
  <si>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</si>
  <si>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</si>
  <si>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</si>
  <si>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</si>
  <si>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</si>
  <si>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</si>
  <si>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</si>
  <si>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</si>
  <si>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</si>
  <si>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</si>
  <si>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</si>
  <si>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</si>
  <si>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</si>
  <si>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</si>
  <si>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</si>
  <si>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</si>
  <si>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</si>
  <si>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</si>
  <si>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</si>
  <si>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</si>
  <si>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</si>
  <si>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</si>
  <si>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</si>
  <si>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</si>
  <si>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</si>
  <si>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</si>
  <si>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</si>
  <si>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</si>
  <si>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</si>
  <si>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</si>
  <si>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</si>
  <si>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</si>
  <si>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</si>
  <si>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</si>
  <si>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</si>
  <si>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</si>
  <si>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</si>
  <si>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</si>
  <si>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</si>
  <si>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</si>
  <si>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</si>
  <si>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</si>
  <si>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</si>
  <si>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</si>
  <si>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</si>
  <si>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</si>
  <si>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</si>
  <si>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</si>
  <si>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</si>
  <si>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</si>
  <si>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</si>
  <si>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</si>
  <si>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</si>
  <si>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</si>
  <si>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</si>
  <si>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</si>
  <si>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</si>
  <si>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</si>
  <si>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</si>
  <si>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</si>
  <si>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</si>
  <si>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</si>
  <si>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</si>
  <si>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</si>
  <si>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</si>
  <si>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</si>
  <si>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</si>
  <si>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</si>
  <si>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</si>
  <si>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</si>
  <si>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</si>
  <si>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</si>
  <si>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</si>
  <si>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</si>
  <si>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</si>
  <si>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</si>
  <si>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</si>
  <si>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</si>
  <si>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</si>
  <si>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</si>
  <si>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</si>
  <si>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</si>
  <si>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</si>
  <si>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</si>
  <si>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</si>
  <si>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</si>
  <si>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</si>
  <si>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</si>
  <si>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</si>
  <si>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</si>
  <si>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</si>
  <si>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</si>
  <si>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</si>
  <si>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</si>
  <si>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</si>
  <si>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</si>
  <si>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</si>
  <si>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</si>
  <si>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</si>
  <si>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</si>
  <si>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</si>
  <si>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</si>
  <si>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</si>
  <si>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</si>
  <si>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</si>
  <si>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</si>
  <si>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</si>
  <si>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</si>
  <si>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</si>
  <si>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</si>
  <si>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</si>
  <si>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</si>
  <si>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</si>
  <si>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</si>
  <si>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</si>
  <si>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</si>
  <si>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</si>
  <si>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</si>
  <si>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</si>
  <si>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</si>
  <si>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</si>
  <si>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</si>
  <si>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</si>
  <si>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</si>
  <si>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</si>
  <si>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</si>
  <si>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</si>
  <si>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</si>
  <si>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</si>
  <si>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</si>
  <si>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</si>
  <si>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</si>
  <si>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</si>
  <si>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</si>
  <si>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</si>
  <si>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</si>
  <si>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</si>
  <si>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</si>
  <si>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</si>
  <si>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</si>
  <si>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</si>
  <si>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</si>
  <si>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</si>
  <si>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</si>
  <si>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</si>
  <si>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</si>
  <si>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</si>
  <si>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</si>
  <si>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</si>
  <si>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</si>
  <si>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</si>
  <si>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</si>
  <si>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</si>
  <si>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</si>
  <si>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</si>
  <si>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</si>
  <si>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</si>
  <si>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</si>
  <si>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</si>
  <si>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</si>
  <si>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</si>
  <si>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</si>
  <si>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</si>
  <si>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</si>
  <si>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</si>
  <si>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</si>
  <si>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</si>
  <si>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</si>
  <si>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</si>
  <si>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</si>
  <si>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</si>
  <si>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</si>
  <si>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</si>
  <si>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</si>
  <si>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</si>
  <si>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</si>
  <si>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</si>
  <si>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</si>
  <si>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</si>
  <si>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</si>
  <si>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</si>
  <si>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</si>
  <si>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</si>
  <si>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</si>
  <si>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</si>
  <si>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</si>
  <si>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</si>
  <si>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</si>
  <si>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</si>
  <si>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</si>
  <si>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</si>
  <si>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</si>
  <si>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</si>
  <si>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</si>
  <si>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</si>
  <si>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</si>
  <si>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</si>
  <si>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</si>
  <si>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</si>
  <si>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</si>
  <si>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</si>
  <si>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</si>
  <si>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</si>
  <si>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</si>
  <si>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</si>
  <si>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</si>
  <si>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</si>
  <si>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</si>
  <si>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</si>
  <si>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</si>
  <si>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</si>
  <si>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</si>
  <si>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</si>
  <si>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</si>
  <si>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</si>
  <si>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</si>
  <si>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</si>
  <si>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</si>
  <si>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</si>
  <si>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</si>
  <si>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</si>
  <si>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</si>
  <si>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</si>
  <si>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</si>
  <si>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</si>
  <si>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</si>
  <si>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</si>
  <si>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</si>
  <si>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</si>
  <si>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</si>
  <si>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</si>
  <si>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</si>
  <si>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</si>
  <si>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</si>
  <si>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</si>
  <si>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</si>
  <si>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</si>
  <si>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</si>
  <si>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</si>
  <si>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</si>
  <si>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</si>
  <si>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</si>
  <si>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</si>
  <si>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</si>
  <si>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</si>
  <si>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</si>
  <si>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</si>
  <si>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</si>
  <si>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</si>
  <si>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</si>
  <si>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</si>
  <si>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</si>
  <si>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</si>
  <si>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</si>
  <si>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</si>
  <si>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</si>
  <si>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</si>
  <si>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</si>
  <si>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</si>
  <si>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</si>
  <si>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</si>
  <si>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</si>
  <si>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</si>
  <si>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</si>
  <si>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</si>
  <si>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</si>
  <si>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</si>
  <si>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</si>
  <si>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</si>
  <si>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</si>
  <si>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</si>
  <si>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</si>
  <si>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</si>
  <si>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</si>
  <si>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</si>
  <si>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</si>
  <si>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</si>
  <si>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</si>
  <si>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</si>
  <si>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</si>
  <si>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</si>
  <si>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</si>
  <si>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</si>
  <si>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</si>
  <si>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</si>
  <si>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</si>
  <si>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</si>
  <si>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</si>
  <si>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</si>
  <si>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</si>
  <si>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</si>
  <si>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</si>
  <si>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</si>
  <si>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</si>
  <si>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</si>
  <si>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</si>
  <si>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</si>
  <si>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</si>
  <si>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</si>
  <si>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</si>
  <si>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</si>
  <si>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</si>
  <si>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</si>
  <si>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</si>
  <si>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</si>
  <si>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</si>
  <si>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</si>
  <si>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</si>
  <si>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</si>
  <si>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</si>
  <si>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</si>
  <si>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</si>
  <si>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</si>
  <si>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</si>
  <si>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</si>
  <si>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</si>
  <si>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</si>
  <si>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</si>
  <si>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</si>
  <si>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</si>
  <si>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</si>
  <si>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</si>
  <si>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</si>
  <si>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</si>
  <si>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</si>
  <si>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</si>
  <si>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</si>
  <si>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</si>
  <si>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</si>
  <si>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</si>
  <si>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</si>
  <si>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</si>
  <si>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</si>
  <si>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</si>
  <si>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</si>
  <si>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</si>
  <si>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</si>
  <si>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</si>
  <si>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</si>
  <si>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</si>
  <si>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</si>
  <si>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</si>
  <si>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</si>
  <si>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</si>
  <si>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</si>
  <si>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</si>
  <si>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</si>
  <si>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</si>
  <si>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</si>
  <si>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</si>
  <si>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</si>
  <si>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</si>
  <si>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</si>
  <si>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</si>
  <si>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</si>
  <si>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</si>
  <si>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</si>
  <si>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</si>
  <si>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</si>
  <si>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</si>
  <si>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</si>
  <si>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</si>
  <si>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</si>
  <si>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</si>
  <si>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</si>
  <si>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</si>
  <si>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</si>
  <si>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</si>
  <si>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</si>
  <si>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</si>
  <si>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</si>
  <si>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</si>
  <si>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</si>
  <si>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</si>
  <si>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</si>
  <si>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</si>
  <si>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</si>
  <si>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</si>
  <si>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</si>
  <si>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</si>
  <si>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</si>
  <si>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</si>
  <si>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</si>
  <si>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</si>
  <si>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</si>
  <si>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</si>
  <si>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</si>
  <si>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</si>
  <si>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</si>
  <si>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</si>
  <si>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</si>
  <si>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</si>
  <si>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</si>
  <si>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</si>
  <si>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</si>
  <si>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</si>
  <si>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</si>
  <si>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</si>
  <si>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</si>
  <si>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</si>
  <si>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</si>
  <si>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</si>
  <si>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</si>
  <si>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</si>
  <si>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</si>
  <si>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</si>
  <si>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</si>
  <si>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</si>
  <si>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</si>
  <si>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</si>
  <si>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</si>
  <si>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</si>
  <si>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</si>
  <si>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</si>
  <si>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</si>
  <si>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</si>
  <si>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</si>
  <si>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</si>
  <si>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</si>
  <si>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</si>
  <si>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</si>
  <si>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</si>
  <si>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</si>
  <si>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</si>
  <si>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</si>
  <si>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</si>
  <si>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</si>
  <si>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</si>
  <si>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</si>
  <si>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</si>
  <si>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</si>
  <si>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</si>
  <si>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</si>
  <si>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</si>
  <si>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</si>
  <si>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</si>
  <si>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</si>
  <si>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</si>
  <si>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</si>
  <si>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</si>
  <si>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</si>
  <si>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</si>
  <si>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</si>
  <si>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</si>
  <si>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</si>
  <si>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</si>
  <si>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</si>
  <si>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</si>
  <si>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</si>
  <si>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</si>
  <si>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</si>
  <si>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</si>
  <si>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</si>
  <si>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</si>
  <si>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</si>
  <si>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</si>
  <si>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</si>
  <si>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</si>
  <si>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</si>
  <si>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</si>
  <si>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</si>
  <si>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</si>
  <si>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</si>
  <si>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</si>
  <si>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</si>
  <si>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</si>
  <si>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</si>
  <si>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</si>
  <si>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</si>
  <si>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</si>
  <si>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</si>
  <si>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</si>
  <si>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</si>
  <si>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</si>
  <si>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</si>
  <si>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</si>
  <si>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</si>
  <si>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</si>
  <si>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</si>
  <si>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</si>
  <si>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</si>
  <si>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</si>
  <si>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</si>
  <si>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</si>
  <si>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</si>
  <si>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</si>
  <si>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</si>
  <si>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</si>
  <si>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</si>
  <si>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</si>
  <si>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</si>
  <si>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</si>
  <si>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</si>
  <si>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</si>
  <si>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</si>
  <si>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</si>
  <si>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</si>
  <si>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</si>
  <si>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</si>
  <si>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</si>
  <si>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</si>
  <si>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</si>
  <si>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</si>
  <si>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</si>
  <si>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</si>
  <si>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</si>
  <si>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</si>
  <si>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</si>
  <si>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</si>
  <si>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</si>
  <si>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</si>
  <si>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</si>
  <si>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</si>
  <si>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</si>
  <si>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</si>
  <si>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</si>
  <si>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</si>
  <si>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</si>
  <si>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</si>
  <si>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</si>
  <si>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</si>
  <si>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</si>
  <si>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</si>
  <si>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</si>
  <si>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</si>
  <si>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</si>
  <si>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</si>
  <si>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</si>
  <si>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</si>
  <si>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</si>
  <si>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</si>
  <si>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</si>
  <si>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</si>
  <si>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</si>
  <si>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</si>
  <si>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</si>
  <si>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</si>
  <si>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</si>
  <si>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</si>
  <si>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</si>
  <si>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</si>
  <si>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</si>
  <si>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</si>
  <si>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</si>
  <si>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</si>
  <si>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</si>
  <si>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</si>
  <si>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</si>
  <si>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</si>
  <si>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</si>
  <si>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</si>
  <si>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</si>
  <si>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</si>
  <si>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</si>
  <si>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</si>
  <si>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</si>
  <si>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</si>
  <si>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</si>
  <si>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</si>
  <si>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</si>
  <si>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</si>
  <si>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</si>
  <si>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</si>
  <si>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</si>
  <si>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</si>
  <si>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</si>
  <si>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</si>
  <si>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</si>
  <si>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</si>
  <si>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</si>
  <si>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</si>
  <si>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</si>
  <si>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</si>
  <si>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</si>
  <si>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</si>
  <si>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</si>
  <si>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</si>
  <si>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</si>
  <si>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</si>
  <si>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</si>
  <si>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</si>
  <si>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</si>
  <si>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</si>
  <si>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</si>
  <si>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</si>
  <si>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</si>
  <si>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</si>
  <si>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</si>
  <si>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</si>
  <si>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</si>
  <si>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</si>
  <si>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</si>
  <si>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</si>
  <si>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</si>
  <si>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</si>
  <si>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</si>
  <si>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</si>
  <si>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</si>
  <si>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</si>
  <si>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</si>
  <si>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</si>
  <si>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</si>
  <si>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</si>
  <si>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</si>
  <si>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</si>
  <si>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</si>
  <si>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</si>
  <si>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</si>
  <si>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</si>
  <si>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</si>
  <si>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</si>
  <si>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</si>
  <si>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</si>
  <si>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</si>
  <si>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</si>
  <si>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</si>
  <si>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</si>
  <si>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</si>
  <si>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</si>
  <si>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</si>
  <si>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</si>
  <si>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</si>
  <si>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</si>
  <si>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</si>
  <si>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</si>
  <si>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</si>
  <si>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</si>
  <si>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</si>
  <si>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</si>
  <si>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</si>
  <si>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</si>
  <si>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</si>
  <si>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</si>
  <si>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</si>
  <si>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</si>
  <si>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</si>
  <si>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</si>
  <si>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</si>
  <si>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</si>
  <si>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</si>
  <si>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</si>
  <si>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</si>
  <si>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</si>
  <si>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</si>
  <si>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</si>
  <si>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</si>
  <si>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</si>
  <si>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</si>
  <si>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</si>
  <si>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</si>
  <si>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</si>
  <si>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</si>
  <si>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</si>
  <si>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</si>
  <si>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</si>
  <si>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</si>
  <si>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</si>
  <si>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</si>
  <si>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</si>
  <si>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</si>
  <si>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</si>
  <si>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</si>
  <si>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</si>
  <si>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</si>
  <si>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</si>
  <si>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</si>
  <si>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</si>
  <si>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</si>
  <si>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</si>
  <si>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</si>
  <si>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</si>
  <si>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</si>
  <si>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</si>
  <si>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</si>
  <si>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</si>
  <si>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</si>
  <si>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</si>
  <si>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</si>
  <si>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</si>
  <si>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</si>
  <si>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</si>
  <si>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</si>
  <si>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</si>
  <si>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</si>
  <si>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</si>
  <si>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</si>
  <si>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</si>
  <si>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</si>
  <si>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</si>
  <si>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</si>
  <si>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</si>
  <si>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</si>
  <si>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</si>
  <si>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</si>
  <si>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</si>
  <si>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</si>
  <si>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</si>
  <si>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</si>
  <si>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</si>
  <si>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</si>
  <si>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</si>
  <si>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</si>
  <si>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</si>
  <si>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</si>
  <si>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</si>
  <si>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</si>
  <si>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</si>
  <si>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</si>
  <si>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</si>
  <si>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</si>
  <si>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</si>
  <si>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</si>
  <si>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</si>
  <si>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</si>
  <si>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</si>
  <si>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</si>
  <si>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</si>
  <si>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</si>
  <si>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</si>
  <si>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</si>
  <si>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</si>
  <si>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</si>
  <si>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</si>
  <si>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</si>
  <si>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</si>
  <si>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</si>
  <si>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</si>
  <si>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</si>
  <si>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</si>
  <si>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</si>
  <si>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</si>
  <si>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</si>
  <si>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</si>
  <si>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</si>
  <si>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</si>
  <si>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</si>
  <si>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</si>
  <si>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</si>
  <si>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</si>
  <si>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</si>
  <si>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</si>
  <si>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</si>
  <si>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</si>
  <si>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</si>
  <si>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</si>
  <si>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</si>
  <si>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</si>
  <si>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</si>
  <si>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</si>
  <si>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</si>
  <si>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</si>
  <si>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</si>
  <si>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</si>
  <si>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</si>
  <si>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</si>
  <si>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</si>
  <si>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</si>
  <si>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</si>
  <si>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</si>
  <si>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</si>
  <si>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</si>
  <si>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</si>
  <si>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</si>
  <si>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</si>
  <si>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</si>
  <si>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</si>
  <si>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</si>
  <si>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</si>
  <si>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</si>
  <si>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</si>
  <si>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</si>
  <si>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</si>
  <si>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</si>
  <si>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</si>
  <si>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</si>
  <si>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</si>
  <si>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</si>
  <si>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</si>
  <si>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</si>
  <si>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</si>
  <si>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</si>
  <si>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</si>
  <si>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</si>
  <si>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</si>
  <si>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</si>
  <si>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</si>
  <si>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</si>
  <si>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</si>
  <si>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</si>
  <si>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</si>
  <si>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</si>
  <si>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</si>
  <si>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</si>
  <si>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</si>
  <si>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</si>
  <si>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</si>
  <si>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</si>
  <si>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</si>
  <si>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</si>
  <si>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</si>
  <si>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</si>
  <si>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</si>
  <si>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</si>
  <si>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</si>
  <si>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</si>
  <si>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</si>
  <si>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</si>
  <si>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</si>
  <si>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</si>
  <si>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</si>
  <si>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</si>
  <si>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</si>
  <si>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</si>
  <si>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</si>
  <si>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</si>
  <si>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</si>
  <si>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</si>
  <si>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</si>
  <si>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</si>
  <si>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</si>
  <si>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</si>
  <si>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</si>
  <si>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</si>
  <si>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</si>
  <si>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</si>
  <si>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</si>
  <si>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</si>
  <si>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</si>
  <si>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</si>
  <si>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</si>
  <si>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</si>
  <si>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</si>
  <si>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</si>
  <si>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</si>
  <si>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</si>
  <si>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</si>
  <si>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</si>
  <si>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</si>
  <si>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</si>
  <si>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</si>
  <si>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</si>
  <si>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</si>
  <si>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</si>
  <si>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</si>
  <si>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</si>
  <si>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</si>
  <si>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</si>
  <si>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</si>
  <si>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</si>
  <si>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</si>
  <si>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</si>
  <si>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</si>
  <si>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</si>
  <si>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</si>
  <si>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</si>
  <si>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</si>
  <si>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</si>
  <si>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</si>
  <si>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</si>
  <si>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</si>
  <si>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</si>
  <si>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</si>
  <si>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</si>
  <si>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</si>
  <si>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</si>
  <si>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</si>
  <si>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</si>
  <si>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</si>
  <si>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</si>
  <si>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</si>
  <si>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</si>
  <si>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</si>
  <si>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</si>
  <si>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</si>
  <si>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</si>
  <si>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</si>
  <si>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</si>
  <si>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</si>
  <si>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</si>
  <si>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</si>
  <si>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</si>
  <si>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</si>
  <si>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</si>
  <si>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</si>
  <si>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</si>
  <si>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</si>
  <si>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</si>
  <si>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</si>
  <si>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</si>
  <si>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</si>
  <si>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</si>
  <si>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</si>
  <si>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</si>
  <si>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</si>
  <si>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</si>
  <si>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</si>
  <si>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</si>
  <si>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</si>
  <si>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</si>
  <si>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</si>
  <si>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</si>
  <si>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</si>
  <si>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</si>
  <si>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</si>
  <si>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</si>
  <si>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</si>
  <si>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</si>
  <si>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</si>
  <si>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</si>
  <si>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</si>
  <si>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</si>
  <si>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</si>
  <si>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</si>
  <si>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</si>
  <si>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</si>
  <si>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</si>
  <si>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</si>
  <si>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</si>
  <si>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</si>
  <si>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</si>
  <si>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</si>
  <si>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</si>
  <si>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</si>
  <si>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</si>
  <si>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</si>
  <si>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</si>
  <si>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</si>
  <si>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</si>
  <si>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</si>
  <si>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</si>
  <si>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</si>
  <si>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</si>
  <si>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</si>
  <si>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</si>
  <si>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</si>
  <si>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</si>
  <si>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</si>
  <si>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</si>
  <si>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</si>
  <si>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</si>
  <si>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</si>
  <si>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</si>
  <si>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</si>
  <si>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</si>
  <si>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</si>
  <si>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</si>
  <si>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</si>
  <si>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</si>
  <si>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</si>
  <si>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</si>
  <si>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</si>
  <si>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</si>
  <si>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</si>
  <si>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</si>
  <si>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</si>
  <si>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</si>
  <si>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</si>
  <si>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</si>
  <si>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</si>
  <si>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</si>
  <si>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</si>
  <si>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</si>
  <si>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</si>
  <si>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</si>
  <si>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</si>
  <si>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</si>
  <si>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</si>
  <si>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</si>
  <si>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</si>
  <si>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</si>
  <si>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</si>
  <si>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</si>
  <si>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</si>
  <si>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</si>
  <si>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</si>
  <si>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</si>
  <si>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</si>
  <si>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</si>
  <si>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</si>
  <si>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</si>
  <si>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</si>
  <si>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</si>
  <si>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</si>
  <si>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</si>
  <si>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</si>
  <si>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</si>
  <si>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</si>
  <si>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</si>
  <si>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</si>
  <si>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</si>
  <si>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</si>
  <si>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</si>
  <si>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</si>
  <si>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</si>
  <si>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</si>
  <si>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</si>
  <si>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</si>
  <si>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</si>
  <si>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</si>
  <si>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</si>
  <si>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</si>
  <si>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</si>
  <si>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</si>
  <si>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</si>
  <si>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</si>
  <si>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</si>
  <si>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</si>
  <si>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</si>
  <si>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</si>
  <si>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</si>
  <si>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</si>
  <si>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</si>
  <si>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</si>
  <si>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</si>
  <si>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</si>
  <si>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</si>
  <si>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</si>
  <si>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</si>
  <si>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</si>
  <si>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</si>
  <si>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</si>
  <si>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</si>
  <si>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</si>
  <si>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</si>
  <si>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</si>
  <si>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</si>
  <si>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</si>
  <si>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</si>
  <si>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</si>
  <si>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</si>
  <si>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</si>
  <si>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</si>
  <si>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</si>
  <si>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</si>
  <si>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</si>
  <si>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</si>
  <si>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</si>
  <si>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</si>
  <si>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</si>
  <si>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</si>
  <si>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</si>
  <si>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</si>
  <si>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</si>
  <si>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</si>
  <si>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</si>
  <si>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</si>
  <si>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</si>
  <si>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</si>
  <si>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</si>
  <si>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</si>
  <si>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</si>
  <si>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</si>
  <si>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</si>
  <si>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</si>
  <si>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</si>
  <si>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</si>
  <si>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</si>
  <si>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</si>
  <si>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</si>
  <si>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</si>
  <si>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</si>
  <si>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</si>
  <si>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</si>
  <si>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</si>
  <si>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</si>
  <si>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</si>
  <si>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</si>
  <si>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</si>
  <si>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</si>
  <si>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</si>
  <si>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</si>
  <si>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</si>
  <si>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</si>
  <si>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</si>
  <si>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</si>
  <si>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</si>
  <si>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</si>
  <si>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</si>
  <si>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</si>
  <si>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</si>
  <si>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</si>
  <si>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</si>
  <si>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</si>
  <si>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</si>
  <si>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</si>
  <si>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</si>
  <si>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</si>
  <si>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</si>
  <si>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</si>
  <si>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</si>
  <si>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</si>
  <si>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</si>
  <si>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</si>
  <si>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</si>
  <si>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</si>
  <si>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</si>
  <si>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</si>
  <si>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</si>
  <si>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</si>
  <si>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</si>
  <si>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</si>
  <si>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</si>
  <si>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</si>
  <si>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</si>
  <si>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</si>
  <si>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</si>
  <si>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</si>
  <si>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</si>
  <si>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</si>
  <si>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</si>
  <si>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</si>
  <si>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</si>
  <si>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</si>
  <si>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</si>
  <si>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</si>
  <si>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</si>
  <si>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</si>
  <si>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</si>
  <si>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</si>
  <si>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</si>
  <si>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</si>
  <si>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</si>
  <si>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</si>
  <si>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</si>
  <si>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</si>
  <si>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</si>
  <si>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</si>
  <si>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</si>
  <si>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</si>
  <si>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</si>
  <si>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</si>
  <si>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</si>
  <si>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</si>
  <si>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</si>
  <si>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</si>
  <si>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</si>
  <si>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</si>
  <si>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</si>
  <si>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</si>
  <si>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</si>
  <si>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</si>
  <si>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</si>
  <si>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</si>
  <si>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</si>
  <si>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</si>
  <si>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</si>
  <si>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</si>
  <si>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</si>
  <si>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</si>
  <si>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</si>
  <si>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</si>
  <si>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</si>
  <si>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</si>
  <si>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</si>
  <si>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</si>
  <si>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</si>
  <si>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</si>
  <si>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</si>
  <si>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</si>
  <si>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</si>
  <si>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</si>
  <si>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</si>
  <si>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</si>
  <si>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</si>
  <si>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</si>
  <si>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</si>
  <si>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</si>
  <si>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</si>
  <si>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</si>
  <si>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</si>
  <si>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</si>
  <si>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</si>
  <si>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</si>
  <si>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</si>
  <si>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</si>
  <si>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</si>
  <si>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</si>
  <si>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</si>
  <si>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</si>
  <si>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</si>
  <si>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</si>
  <si>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</si>
  <si>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</si>
  <si>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</si>
  <si>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</si>
  <si>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</si>
  <si>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</si>
  <si>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</si>
  <si>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</si>
  <si>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</si>
  <si>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</si>
  <si>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</si>
  <si>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</si>
  <si>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</si>
  <si>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</si>
  <si>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</si>
  <si>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</si>
  <si>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</si>
  <si>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</si>
  <si>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</si>
  <si>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</si>
  <si>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</si>
  <si>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</si>
  <si>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</si>
  <si>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</si>
  <si>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</si>
  <si>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</si>
  <si>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</si>
  <si>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</si>
  <si>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</si>
  <si>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</si>
  <si>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</si>
  <si>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</si>
  <si>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</si>
  <si>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</si>
  <si>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</si>
  <si>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</si>
  <si>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</si>
  <si>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</si>
  <si>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</si>
  <si>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</si>
  <si>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</si>
  <si>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</si>
  <si>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</si>
  <si>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</si>
  <si>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</si>
  <si>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</si>
  <si>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</si>
  <si>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</si>
  <si>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</si>
  <si>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</si>
  <si>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</si>
  <si>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</si>
  <si>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</si>
  <si>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</si>
  <si>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</si>
  <si>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</si>
  <si>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</si>
  <si>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</si>
  <si>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</si>
  <si>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</si>
  <si>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</si>
  <si>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</si>
  <si>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</si>
  <si>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</si>
  <si>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</si>
  <si>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</si>
  <si>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</si>
  <si>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</si>
  <si>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</si>
  <si>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</si>
  <si>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</si>
  <si>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</si>
  <si>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</si>
  <si>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</si>
  <si>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</si>
  <si>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</si>
  <si>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</si>
  <si>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</si>
  <si>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</si>
  <si>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</si>
  <si>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</si>
  <si>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</si>
  <si>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</si>
  <si>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</si>
  <si>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</si>
  <si>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</si>
  <si>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</si>
  <si>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</si>
  <si>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</si>
  <si>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</si>
  <si>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</si>
  <si>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</si>
  <si>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</si>
  <si>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</si>
  <si>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</si>
  <si>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</si>
  <si>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</si>
  <si>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</si>
  <si>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</si>
  <si>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</si>
  <si>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</si>
  <si>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</si>
  <si>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</si>
  <si>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</si>
  <si>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</si>
  <si>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</si>
  <si>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</si>
  <si>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</si>
  <si>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</si>
  <si>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</si>
  <si>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</si>
  <si>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</si>
  <si>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</si>
  <si>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</si>
  <si>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</si>
  <si>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</si>
  <si>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</si>
  <si>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</si>
  <si>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</si>
  <si>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</si>
  <si>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</si>
  <si>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</si>
  <si>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</si>
  <si>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</si>
  <si>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</si>
  <si>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</si>
  <si>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</si>
  <si>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</si>
  <si>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</si>
  <si>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</si>
  <si>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</si>
  <si>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</si>
  <si>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</si>
  <si>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</si>
  <si>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</si>
  <si>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</si>
  <si>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</si>
  <si>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</si>
  <si>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</si>
  <si>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</si>
  <si>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</si>
  <si>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</si>
  <si>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</si>
  <si>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</si>
  <si>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</si>
  <si>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</si>
  <si>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</si>
  <si>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</si>
  <si>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</si>
  <si>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</si>
  <si>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</si>
  <si>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</si>
  <si>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</si>
  <si>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</si>
  <si>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</si>
  <si>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</si>
  <si>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</si>
  <si>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</si>
  <si>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</si>
  <si>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</si>
  <si>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</si>
  <si>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</si>
  <si>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</si>
  <si>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</si>
  <si>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</si>
  <si>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</si>
  <si>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</si>
  <si>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</si>
  <si>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</si>
  <si>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</si>
  <si>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</si>
  <si>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</si>
  <si>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</si>
  <si>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</si>
  <si>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</si>
  <si>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</si>
  <si>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</si>
  <si>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</si>
  <si>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</si>
  <si>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</si>
  <si>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</si>
  <si>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</si>
  <si>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</si>
  <si>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</si>
  <si>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</si>
  <si>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</si>
  <si>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</si>
  <si>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</si>
  <si>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</si>
  <si>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</si>
  <si>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</si>
  <si>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</si>
  <si>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</si>
  <si>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</si>
  <si>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</si>
  <si>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</si>
  <si>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</si>
  <si>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</si>
  <si>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</si>
  <si>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</si>
  <si>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</si>
  <si>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</si>
  <si>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</si>
  <si>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</si>
  <si>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</si>
  <si>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</si>
  <si>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</si>
  <si>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</si>
  <si>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</si>
  <si>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</si>
  <si>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</si>
  <si>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</si>
  <si>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</si>
  <si>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</si>
  <si>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</si>
  <si>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</si>
  <si>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</si>
  <si>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</si>
  <si>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</si>
  <si>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</si>
  <si>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</si>
  <si>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</si>
  <si>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</si>
  <si>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</si>
  <si>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</si>
  <si>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</si>
  <si>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</si>
  <si>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</si>
  <si>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</si>
  <si>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</si>
  <si>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</si>
  <si>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</si>
  <si>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</si>
  <si>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</si>
  <si>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</si>
  <si>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</si>
  <si>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</si>
  <si>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</si>
  <si>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</si>
  <si>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</si>
  <si>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</si>
  <si>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</si>
  <si>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</si>
  <si>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</si>
  <si>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</si>
  <si>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</si>
  <si>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</si>
  <si>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</si>
  <si>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</si>
  <si>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</si>
  <si>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</si>
  <si>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</si>
  <si>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</si>
  <si>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</si>
  <si>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</si>
  <si>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</si>
  <si>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</si>
  <si>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</si>
  <si>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</si>
  <si>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</si>
  <si>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</si>
  <si>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</si>
  <si>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</si>
  <si>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</si>
  <si>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</si>
  <si>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</si>
  <si>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</si>
  <si>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</si>
  <si>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</si>
  <si>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</si>
  <si>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</si>
  <si>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</si>
  <si>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</si>
  <si>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</si>
  <si>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</si>
  <si>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</si>
  <si>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</si>
  <si>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</si>
  <si>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</si>
  <si>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</si>
  <si>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</si>
  <si>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</si>
  <si>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</si>
  <si>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</si>
  <si>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</si>
  <si>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</si>
  <si>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</si>
  <si>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</si>
  <si>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</si>
  <si>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</si>
  <si>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</si>
  <si>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</si>
  <si>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</si>
  <si>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</si>
  <si>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</si>
  <si>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</si>
  <si>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</si>
  <si>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</si>
  <si>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</si>
  <si>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</si>
  <si>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</si>
  <si>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</si>
  <si>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</si>
  <si>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</si>
  <si>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</si>
  <si>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</si>
  <si>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</si>
  <si>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</si>
  <si>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</si>
  <si>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</si>
  <si>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</si>
  <si>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</si>
  <si>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</si>
  <si>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</si>
  <si>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</si>
  <si>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</si>
  <si>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</si>
  <si>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</si>
  <si>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</si>
  <si>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</si>
  <si>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</si>
  <si>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</si>
  <si>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</si>
  <si>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</si>
  <si>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</si>
  <si>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</si>
  <si>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</si>
  <si>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</si>
  <si>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</si>
  <si>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</si>
  <si>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</si>
  <si>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</si>
  <si>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</si>
  <si>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</si>
  <si>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</si>
  <si>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</si>
  <si>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</si>
  <si>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</si>
  <si>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</si>
  <si>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</si>
  <si>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</si>
  <si>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</si>
  <si>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</si>
  <si>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</si>
  <si>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</si>
  <si>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</si>
  <si>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</si>
  <si>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</si>
  <si>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</si>
  <si>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</si>
  <si>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</si>
  <si>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</si>
  <si>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</si>
  <si>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</si>
  <si>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</si>
  <si>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</si>
  <si>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</si>
  <si>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</si>
  <si>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</si>
  <si>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</si>
  <si>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</si>
  <si>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</si>
  <si>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</si>
  <si>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</si>
  <si>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</si>
  <si>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</si>
  <si>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</si>
  <si>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</si>
  <si>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</si>
  <si>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</si>
  <si>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</si>
  <si>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</si>
  <si>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</si>
  <si>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</si>
  <si>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</si>
  <si>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</si>
  <si>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</si>
  <si>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</si>
  <si>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</si>
  <si>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</si>
  <si>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</si>
  <si>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</si>
  <si>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</si>
  <si>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</si>
  <si>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</si>
  <si>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</si>
  <si>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</si>
  <si>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</si>
  <si>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</si>
  <si>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</si>
  <si>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</si>
  <si>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</si>
  <si>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</si>
  <si>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</si>
  <si>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</si>
  <si>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</si>
  <si>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</si>
  <si>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</si>
  <si>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</si>
  <si>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</si>
  <si>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</si>
  <si>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</si>
  <si>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</si>
  <si>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</si>
  <si>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</si>
  <si>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</si>
  <si>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</si>
  <si>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</si>
  <si>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</si>
  <si>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</si>
  <si>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</si>
  <si>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</si>
  <si>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</si>
  <si>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</si>
  <si>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</si>
  <si>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</si>
  <si>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</si>
  <si>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</si>
  <si>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</si>
  <si>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</si>
  <si>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</si>
  <si>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</si>
  <si>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</si>
  <si>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</si>
  <si>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</si>
  <si>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</si>
  <si>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</si>
  <si>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</si>
  <si>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</si>
  <si>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</si>
  <si>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</si>
  <si>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</si>
  <si>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</si>
  <si>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</si>
  <si>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</si>
  <si>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</si>
  <si>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</si>
  <si>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</si>
  <si>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</si>
  <si>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</si>
  <si>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</si>
  <si>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</si>
  <si>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</si>
  <si>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</si>
  <si>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</si>
  <si>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</si>
  <si>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</si>
  <si>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</si>
  <si>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</si>
  <si>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</si>
  <si>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</si>
  <si>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</si>
  <si>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</si>
  <si>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</si>
  <si>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</si>
  <si>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</si>
  <si>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</si>
  <si>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</si>
  <si>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</si>
  <si>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</si>
  <si>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</si>
  <si>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</si>
  <si>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</si>
  <si>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</si>
  <si>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</si>
  <si>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</si>
  <si>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</si>
  <si>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</si>
  <si>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</si>
  <si>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</si>
  <si>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</si>
  <si>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</si>
  <si>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</si>
  <si>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</si>
  <si>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</si>
  <si>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</si>
  <si>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</si>
  <si>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</si>
  <si>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</si>
  <si>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</si>
  <si>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</si>
  <si>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</si>
  <si>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</si>
  <si>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</si>
  <si>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</si>
  <si>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</si>
  <si>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</si>
  <si>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</si>
  <si>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</si>
  <si>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</si>
  <si>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</si>
  <si>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</si>
  <si>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</si>
  <si>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</si>
  <si>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</si>
  <si>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</si>
  <si>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</si>
  <si>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</si>
  <si>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</si>
  <si>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</si>
  <si>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</si>
  <si>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</si>
  <si>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</si>
  <si>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</si>
  <si>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</si>
  <si>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</si>
  <si>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</si>
  <si>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</si>
  <si>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</si>
  <si>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</si>
  <si>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</si>
  <si>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</si>
  <si>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</si>
  <si>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</si>
  <si>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</si>
  <si>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</si>
  <si>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</si>
  <si>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</si>
  <si>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</si>
  <si>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</si>
  <si>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</si>
  <si>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</si>
  <si>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</si>
  <si>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</si>
  <si>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</si>
  <si>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</si>
  <si>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</si>
  <si>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</si>
  <si>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</si>
  <si>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</si>
  <si>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</si>
  <si>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</si>
  <si>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</si>
  <si>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</si>
  <si>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</si>
  <si>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</si>
  <si>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</si>
  <si>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</si>
  <si>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</si>
  <si>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</si>
  <si>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</si>
  <si>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</si>
  <si>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</si>
  <si>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</si>
  <si>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</si>
  <si>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</si>
  <si>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</si>
  <si>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</si>
  <si>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</si>
  <si>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</si>
  <si>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</si>
  <si>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</si>
  <si>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</si>
  <si>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</si>
  <si>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</si>
  <si>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</si>
  <si>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</si>
  <si>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</si>
  <si>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</si>
  <si>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</si>
  <si>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</si>
  <si>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</si>
  <si>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</si>
  <si>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</si>
  <si>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</si>
  <si>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</si>
  <si>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</si>
  <si>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</si>
  <si>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</si>
  <si>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</si>
  <si>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</si>
  <si>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</si>
  <si>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</si>
  <si>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</si>
  <si>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</si>
  <si>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</si>
  <si>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</si>
  <si>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</si>
  <si>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</si>
  <si>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</si>
  <si>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</si>
  <si>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</si>
  <si>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</si>
  <si>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</si>
  <si>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</si>
  <si>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</si>
  <si>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</si>
  <si>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</si>
  <si>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</si>
  <si>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</si>
  <si>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</si>
  <si>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</si>
  <si>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</si>
  <si>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</si>
  <si>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</si>
  <si>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</si>
  <si>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</si>
  <si>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</si>
  <si>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</si>
  <si>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</si>
  <si>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</si>
  <si>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</si>
  <si>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</si>
  <si>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</si>
  <si>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</si>
  <si>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</si>
  <si>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</si>
  <si>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</si>
  <si>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</si>
  <si>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</si>
  <si>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</si>
  <si>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</si>
  <si>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</si>
  <si>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</si>
  <si>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</si>
  <si>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</si>
  <si>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</si>
  <si>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</si>
  <si>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</si>
  <si>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</si>
  <si>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</si>
  <si>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</si>
  <si>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</si>
  <si>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</si>
  <si>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</si>
  <si>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</si>
  <si>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</si>
  <si>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</si>
  <si>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</si>
  <si>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</si>
  <si>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</si>
  <si>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</si>
  <si>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</si>
  <si>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</si>
  <si>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</si>
  <si>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</si>
  <si>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</si>
  <si>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</si>
  <si>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</si>
  <si>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</si>
  <si>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</si>
  <si>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</si>
  <si>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</si>
  <si>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</si>
  <si>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</si>
  <si>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</si>
  <si>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</si>
  <si>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</si>
  <si>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</si>
  <si>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</si>
  <si>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</si>
  <si>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</si>
  <si>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</si>
  <si>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</si>
  <si>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</si>
  <si>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</si>
  <si>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</si>
  <si>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</si>
  <si>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</si>
  <si>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</si>
  <si>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</si>
  <si>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</si>
  <si>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</si>
  <si>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</si>
  <si>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</si>
  <si>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</si>
  <si>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</si>
  <si>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</si>
  <si>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</si>
  <si>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</si>
  <si>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</si>
  <si>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</si>
  <si>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</si>
  <si>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</si>
  <si>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</si>
  <si>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</si>
  <si>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</si>
  <si>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</si>
  <si>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</si>
  <si>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</si>
  <si>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</si>
  <si>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</si>
  <si>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</si>
  <si>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</si>
  <si>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</si>
  <si>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</si>
  <si>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</si>
  <si>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</si>
  <si>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</si>
  <si>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</si>
  <si>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</si>
  <si>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</si>
  <si>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</si>
  <si>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</si>
  <si>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</si>
  <si>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</si>
  <si>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</si>
  <si>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</si>
  <si>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</si>
  <si>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</si>
  <si>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</si>
  <si>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</si>
  <si>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</si>
  <si>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</si>
  <si>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</si>
  <si>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</si>
  <si>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</si>
  <si>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</si>
  <si>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</si>
  <si>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</si>
  <si>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</si>
  <si>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</si>
  <si>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</si>
  <si>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</si>
  <si>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</si>
  <si>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</si>
  <si>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</si>
  <si>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</si>
  <si>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</si>
  <si>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</si>
  <si>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</si>
  <si>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</si>
  <si>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</si>
  <si>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</si>
  <si>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</si>
  <si>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</si>
  <si>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</si>
  <si>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</si>
  <si>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</si>
  <si>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</si>
  <si>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</si>
  <si>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</si>
  <si>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</si>
  <si>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</si>
  <si>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</si>
  <si>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</si>
  <si>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</si>
  <si>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</si>
  <si>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</si>
  <si>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</si>
  <si>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</si>
  <si>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</si>
  <si>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</si>
  <si>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</si>
  <si>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</si>
  <si>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</si>
  <si>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</si>
  <si>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</si>
  <si>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</si>
  <si>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</si>
  <si>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</si>
  <si>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</si>
  <si>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</si>
  <si>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</si>
  <si>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</si>
  <si>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</si>
  <si>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</si>
  <si>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</si>
  <si>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</si>
  <si>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</si>
  <si>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</si>
  <si>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</si>
  <si>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</si>
  <si>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</si>
  <si>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</si>
  <si>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</si>
  <si>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</si>
  <si>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</si>
  <si>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</si>
  <si>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</si>
  <si>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</si>
  <si>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</si>
  <si>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</si>
  <si>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</si>
  <si>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</si>
  <si>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</si>
  <si>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</si>
  <si>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</si>
  <si>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</si>
  <si>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</si>
  <si>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</si>
  <si>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</si>
  <si>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</si>
  <si>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</si>
  <si>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</si>
  <si>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</si>
  <si>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</si>
  <si>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</si>
  <si>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</si>
  <si>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</si>
  <si>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</si>
  <si>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</si>
  <si>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</si>
  <si>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</si>
  <si>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</si>
  <si>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</si>
  <si>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</si>
  <si>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</si>
  <si>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</si>
  <si>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</si>
  <si>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</si>
  <si>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</si>
  <si>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</si>
  <si>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</si>
  <si>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</si>
  <si>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</si>
  <si>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</si>
  <si>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</si>
  <si>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</si>
  <si>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</si>
  <si>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</si>
  <si>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</si>
  <si>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</si>
  <si>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</si>
  <si>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</si>
  <si>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</si>
  <si>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</si>
  <si>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</si>
  <si>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</si>
  <si>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</si>
  <si>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</si>
  <si>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</si>
  <si>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</si>
  <si>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</si>
  <si>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</si>
  <si>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</si>
  <si>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</si>
  <si>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</si>
  <si>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</si>
  <si>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</si>
  <si>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</si>
  <si>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</si>
  <si>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</si>
  <si>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</si>
  <si>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</si>
  <si>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</si>
  <si>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</si>
  <si>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</si>
  <si>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</si>
  <si>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</si>
  <si>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</si>
  <si>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</si>
  <si>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</si>
  <si>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</si>
  <si>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</si>
  <si>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</si>
  <si>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</si>
  <si>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</si>
  <si>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</si>
  <si>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</si>
  <si>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</si>
  <si>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</si>
  <si>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</si>
  <si>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</si>
  <si>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</si>
  <si>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</si>
  <si>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</si>
  <si>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</si>
  <si>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</si>
  <si>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</si>
  <si>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</si>
  <si>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</si>
  <si>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</si>
  <si>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</si>
  <si>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</si>
  <si>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</si>
  <si>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</si>
  <si>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</si>
  <si>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</si>
  <si>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</si>
  <si>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</si>
  <si>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</si>
  <si>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</si>
  <si>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</si>
  <si>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</si>
  <si>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</si>
  <si>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</si>
  <si>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</si>
  <si>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</si>
  <si>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</si>
  <si>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</si>
  <si>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</si>
  <si>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</si>
  <si>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</si>
  <si>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</si>
  <si>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</si>
  <si>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</si>
  <si>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</si>
  <si>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</si>
  <si>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</si>
  <si>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</si>
  <si>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</si>
  <si>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</si>
  <si>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</si>
  <si>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</si>
  <si>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</si>
  <si>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</si>
  <si>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</si>
  <si>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</si>
  <si>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</si>
  <si>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</si>
  <si>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</si>
  <si>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</si>
  <si>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</si>
  <si>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</si>
  <si>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</si>
  <si>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</si>
  <si>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</si>
  <si>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</si>
  <si>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</si>
  <si>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</si>
  <si>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</si>
  <si>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</si>
  <si>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</si>
  <si>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</si>
  <si>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</si>
  <si>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</si>
  <si>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</si>
  <si>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</si>
  <si>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</si>
  <si>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</si>
  <si>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</si>
  <si>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</si>
  <si>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</si>
  <si>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</si>
  <si>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</si>
  <si>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</si>
  <si>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</si>
  <si>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</si>
  <si>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</si>
  <si>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</si>
  <si>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</si>
  <si>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</si>
  <si>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</si>
  <si>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</si>
  <si>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</si>
  <si>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</si>
  <si>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</si>
  <si>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</si>
  <si>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</si>
  <si>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</si>
  <si>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</si>
  <si>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</si>
  <si>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</si>
  <si>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</si>
  <si>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</si>
  <si>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</si>
  <si>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</si>
  <si>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</si>
  <si>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</si>
  <si>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</si>
  <si>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</si>
  <si>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</si>
  <si>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</si>
  <si>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</si>
  <si>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</si>
  <si>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</si>
  <si>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</si>
  <si>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</si>
  <si>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</si>
  <si>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</si>
  <si>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</si>
  <si>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</si>
  <si>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</si>
  <si>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</si>
  <si>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</si>
  <si>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</si>
  <si>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</si>
  <si>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</si>
  <si>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</si>
  <si>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</si>
  <si>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</si>
  <si>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</si>
  <si>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</si>
  <si>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</si>
  <si>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</si>
  <si>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</si>
  <si>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</si>
  <si>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</si>
  <si>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</si>
  <si>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</si>
  <si>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</si>
  <si>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</si>
  <si>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</si>
  <si>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</si>
  <si>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</si>
  <si>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</si>
  <si>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</si>
  <si>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</si>
  <si>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</si>
  <si>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</si>
  <si>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</si>
  <si>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</si>
  <si>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</si>
  <si>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</si>
  <si>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</si>
  <si>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</si>
  <si>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</si>
  <si>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</si>
  <si>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</si>
  <si>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</si>
  <si>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</si>
  <si>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</si>
  <si>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</si>
  <si>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</si>
  <si>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</si>
  <si>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</si>
  <si>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</si>
  <si>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</si>
  <si>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</si>
  <si>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</si>
  <si>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</si>
  <si>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</si>
  <si>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</si>
  <si>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</si>
  <si>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</si>
  <si>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</si>
  <si>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</si>
  <si>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</si>
  <si>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</si>
  <si>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</si>
  <si>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</si>
  <si>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</si>
  <si>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</si>
  <si>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</si>
  <si>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</si>
  <si>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</si>
  <si>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</si>
  <si>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</si>
  <si>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</si>
  <si>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</si>
  <si>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</si>
  <si>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</si>
  <si>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</si>
  <si>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</si>
  <si>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</si>
  <si>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</si>
  <si>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</si>
  <si>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</si>
  <si>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</si>
  <si>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</si>
  <si>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</si>
  <si>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</si>
  <si>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</si>
  <si>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</si>
  <si>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</si>
  <si>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</si>
  <si>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</si>
  <si>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</si>
  <si>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</si>
  <si>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</si>
  <si>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</si>
  <si>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</si>
  <si>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</si>
  <si>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</si>
  <si>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</si>
  <si>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</si>
  <si>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</si>
  <si>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</si>
  <si>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</si>
  <si>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</si>
  <si>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</si>
  <si>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</si>
  <si>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</si>
  <si>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</si>
  <si>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</si>
  <si>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</si>
  <si>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</si>
  <si>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</si>
  <si>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</si>
  <si>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</si>
  <si>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</si>
  <si>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</si>
  <si>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</si>
  <si>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</si>
  <si>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</si>
  <si>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</si>
  <si>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</si>
  <si>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</si>
  <si>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</si>
  <si>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</si>
  <si>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</si>
  <si>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</si>
  <si>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</si>
  <si>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</si>
  <si>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</si>
  <si>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</si>
  <si>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</si>
  <si>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</si>
  <si>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</si>
  <si>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</si>
  <si>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</si>
  <si>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</si>
  <si>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</si>
  <si>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</si>
  <si>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</si>
  <si>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</si>
  <si>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</si>
  <si>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</si>
  <si>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</si>
  <si>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</si>
  <si>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</si>
  <si>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</si>
  <si>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</si>
  <si>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</si>
  <si>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</si>
  <si>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</si>
  <si>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</si>
  <si>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</si>
  <si>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</si>
  <si>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</si>
  <si>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</si>
  <si>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</si>
  <si>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</si>
  <si>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</si>
  <si>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</si>
  <si>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</si>
  <si>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</si>
  <si>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</si>
  <si>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</si>
  <si>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</si>
  <si>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</si>
  <si>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</si>
  <si>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</si>
  <si>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</si>
  <si>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</si>
  <si>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</si>
  <si>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</si>
  <si>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</si>
  <si>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</si>
  <si>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</si>
  <si>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</si>
  <si>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</si>
  <si>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</si>
  <si>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</si>
  <si>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</si>
  <si>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</si>
  <si>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</si>
  <si>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</si>
  <si>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</si>
  <si>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</si>
  <si>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</si>
  <si>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</si>
  <si>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</si>
  <si>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</si>
  <si>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</si>
  <si>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</si>
  <si>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</si>
  <si>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</si>
  <si>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</si>
  <si>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</si>
  <si>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</si>
  <si>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</si>
  <si>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</si>
  <si>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</si>
  <si>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</si>
  <si>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</si>
  <si>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</si>
  <si>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</si>
  <si>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</si>
  <si>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</si>
  <si>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</si>
  <si>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</si>
  <si>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</si>
  <si>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</si>
  <si>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</si>
  <si>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</si>
  <si>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</si>
  <si>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</si>
  <si>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</si>
  <si>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</si>
  <si>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</si>
  <si>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</si>
  <si>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</si>
  <si>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</si>
  <si>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</si>
  <si>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</si>
  <si>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</si>
  <si>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</si>
  <si>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</si>
  <si>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</si>
  <si>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</si>
  <si>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</si>
  <si>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</si>
  <si>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</si>
  <si>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</si>
  <si>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</si>
  <si>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</si>
  <si>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</si>
  <si>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</si>
  <si>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</si>
  <si>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</si>
  <si>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</si>
  <si>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</si>
  <si>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</si>
  <si>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</si>
  <si>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</si>
  <si>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</si>
  <si>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</si>
  <si>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</si>
  <si>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</si>
  <si>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</si>
  <si>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</si>
  <si>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</si>
  <si>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</si>
  <si>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</si>
  <si>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</si>
  <si>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</si>
  <si>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</si>
  <si>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</si>
  <si>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</si>
  <si>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</si>
  <si>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</si>
  <si>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</si>
  <si>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</si>
  <si>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</si>
  <si>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</si>
  <si>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</si>
  <si>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</si>
  <si>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</si>
  <si>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</si>
  <si>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</si>
  <si>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</si>
  <si>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</si>
  <si>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</si>
  <si>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</si>
  <si>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</si>
  <si>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</si>
  <si>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</si>
  <si>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</si>
  <si>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</si>
  <si>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</si>
  <si>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</si>
  <si>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</si>
  <si>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</si>
  <si>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</si>
  <si>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</si>
  <si>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</si>
  <si>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</si>
  <si>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</si>
  <si>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</si>
  <si>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</si>
  <si>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</si>
  <si>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</si>
  <si>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</si>
  <si>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</si>
  <si>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</si>
  <si>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</si>
  <si>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</si>
  <si>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</si>
  <si>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</si>
  <si>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</si>
  <si>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</si>
  <si>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</si>
  <si>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</si>
  <si>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</si>
  <si>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</si>
  <si>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</si>
  <si>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</si>
  <si>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</si>
  <si>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</si>
  <si>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</si>
  <si>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</si>
  <si>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</si>
  <si>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</si>
  <si>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</si>
  <si>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</si>
  <si>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</si>
  <si>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</si>
  <si>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</si>
  <si>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</si>
  <si>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</si>
  <si>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</si>
  <si>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</si>
  <si>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</si>
  <si>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</si>
  <si>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</si>
  <si>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</si>
  <si>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</si>
  <si>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</si>
  <si>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</si>
  <si>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</si>
  <si>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</si>
  <si>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</si>
  <si>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</si>
  <si>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</si>
  <si>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</si>
  <si>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</si>
  <si>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</si>
  <si>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</si>
  <si>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</si>
  <si>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</si>
  <si>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</si>
  <si>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</si>
  <si>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</si>
  <si>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</si>
  <si>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</si>
  <si>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</si>
  <si>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</si>
  <si>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</si>
  <si>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</si>
  <si>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</si>
  <si>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</si>
  <si>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</si>
  <si>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</si>
  <si>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</si>
  <si>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</si>
  <si>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</si>
  <si>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</si>
  <si>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</si>
  <si>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</si>
  <si>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</si>
  <si>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</si>
  <si>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</si>
  <si>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</si>
  <si>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</si>
  <si>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</si>
  <si>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</si>
  <si>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</si>
  <si>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</si>
  <si>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</si>
  <si>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</si>
  <si>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</si>
  <si>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</si>
  <si>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</si>
  <si>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</si>
  <si>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</si>
  <si>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</si>
  <si>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</si>
  <si>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</si>
  <si>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</si>
  <si>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</si>
  <si>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</si>
  <si>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</si>
  <si>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</si>
  <si>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</si>
  <si>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</si>
  <si>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</si>
  <si>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</si>
  <si>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</si>
  <si>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</si>
  <si>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</si>
  <si>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</si>
  <si>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</si>
  <si>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</si>
  <si>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</si>
  <si>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</si>
  <si>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</si>
  <si>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</si>
  <si>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</si>
  <si>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</si>
  <si>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</si>
  <si>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</si>
  <si>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</si>
  <si>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</si>
  <si>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</si>
  <si>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</si>
  <si>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</si>
  <si>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</si>
  <si>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</si>
  <si>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</si>
  <si>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</si>
  <si>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</si>
  <si>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</si>
  <si>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</si>
  <si>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</si>
  <si>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</si>
  <si>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</si>
  <si>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</si>
  <si>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</si>
  <si>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</si>
  <si>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</si>
  <si>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</si>
  <si>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</si>
  <si>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</si>
  <si>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</si>
  <si>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</si>
  <si>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</si>
  <si>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</si>
  <si>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</si>
  <si>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</si>
  <si>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</si>
  <si>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</si>
  <si>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</si>
  <si>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</si>
  <si>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</si>
  <si>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</si>
  <si>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</si>
  <si>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</si>
  <si>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</si>
  <si>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</si>
  <si>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</si>
  <si>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</si>
  <si>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</si>
  <si>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</si>
  <si>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</si>
  <si>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</si>
  <si>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</si>
  <si>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</si>
  <si>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</si>
  <si>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</si>
  <si>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</si>
  <si>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</si>
  <si>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</si>
  <si>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</si>
  <si>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</si>
  <si>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</si>
  <si>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</si>
  <si>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</si>
  <si>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</si>
  <si>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</si>
  <si>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</si>
  <si>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</si>
  <si>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</si>
  <si>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</si>
  <si>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</si>
  <si>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</si>
  <si>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</si>
  <si>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</si>
  <si>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</si>
  <si>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</si>
  <si>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</si>
  <si>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</si>
  <si>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</si>
  <si>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</si>
  <si>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</si>
  <si>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</si>
  <si>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</si>
  <si>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</si>
  <si>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</si>
  <si>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</si>
  <si>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</si>
  <si>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</si>
  <si>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</si>
  <si>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</si>
  <si>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</si>
  <si>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</si>
  <si>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</si>
  <si>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</si>
  <si>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</si>
  <si>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</si>
  <si>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</si>
  <si>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</si>
  <si>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</si>
  <si>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</si>
  <si>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</si>
  <si>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</si>
  <si>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</si>
  <si>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</si>
  <si>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</si>
  <si>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</si>
  <si>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</si>
  <si>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</si>
  <si>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</si>
  <si>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</si>
  <si>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</si>
  <si>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</si>
  <si>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</si>
  <si>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</si>
  <si>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</si>
  <si>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</si>
  <si>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</si>
  <si>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</si>
  <si>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</si>
  <si>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</si>
  <si>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</si>
  <si>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</si>
  <si>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</si>
  <si>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</si>
  <si>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</si>
  <si>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</si>
  <si>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</si>
  <si>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</si>
  <si>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</si>
  <si>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</si>
  <si>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</si>
  <si>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</si>
  <si>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</si>
  <si>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</si>
  <si>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</si>
  <si>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</si>
  <si>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</si>
  <si>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</si>
  <si>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</si>
  <si>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</si>
  <si>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</si>
  <si>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</si>
  <si>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</si>
  <si>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</si>
  <si>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</si>
  <si>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</si>
  <si>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</si>
  <si>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</si>
  <si>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</si>
  <si>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</si>
  <si>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</si>
  <si>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</si>
  <si>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</si>
  <si>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</si>
  <si>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</si>
  <si>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</si>
  <si>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</si>
  <si>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</si>
  <si>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</si>
  <si>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</si>
  <si>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</si>
  <si>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</si>
  <si>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</si>
  <si>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</si>
  <si>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</si>
  <si>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</si>
  <si>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</si>
  <si>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</si>
  <si>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</si>
  <si>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</si>
  <si>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</si>
  <si>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</si>
  <si>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</si>
  <si>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</si>
  <si>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</si>
  <si>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</si>
  <si>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</si>
  <si>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</si>
  <si>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</si>
  <si>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</si>
  <si>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</si>
  <si>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</si>
  <si>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</si>
  <si>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</si>
  <si>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</si>
  <si>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</si>
  <si>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</si>
  <si>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</si>
  <si>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</si>
  <si>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</si>
  <si>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</si>
  <si>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</si>
  <si>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</si>
  <si>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</si>
  <si>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</si>
  <si>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</si>
  <si>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</si>
  <si>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</si>
  <si>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</si>
  <si>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</si>
  <si>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</si>
  <si>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</si>
  <si>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</si>
  <si>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</si>
  <si>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</si>
  <si>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</si>
  <si>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</si>
  <si>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</si>
  <si>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</si>
  <si>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</si>
  <si>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</si>
  <si>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</si>
  <si>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</si>
  <si>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</si>
  <si>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</si>
  <si>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</si>
  <si>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</si>
  <si>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</si>
  <si>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</si>
  <si>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</si>
  <si>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</si>
  <si>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</si>
  <si>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</si>
  <si>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</si>
  <si>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</si>
  <si>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</si>
  <si>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</si>
  <si>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</si>
  <si>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</si>
  <si>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</si>
  <si>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</si>
  <si>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</si>
  <si>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</si>
  <si>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</si>
  <si>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</si>
  <si>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</si>
  <si>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</si>
  <si>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</si>
  <si>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</si>
  <si>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</si>
  <si>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</si>
  <si>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</si>
  <si>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</si>
  <si>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</si>
  <si>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</si>
  <si>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</si>
  <si>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</si>
  <si>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</si>
  <si>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</si>
  <si>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</si>
  <si>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</si>
  <si>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</si>
  <si>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</si>
  <si>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</si>
  <si>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</si>
  <si>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</si>
  <si>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</si>
  <si>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</si>
  <si>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</si>
  <si>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</si>
  <si>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</si>
  <si>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</si>
  <si>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</si>
  <si>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</si>
  <si>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</si>
  <si>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</si>
  <si>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</si>
  <si>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</si>
  <si>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</si>
  <si>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</si>
  <si>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</si>
  <si>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</si>
  <si>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</si>
  <si>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</si>
  <si>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</si>
  <si>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</si>
  <si>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</si>
  <si>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</si>
  <si>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</si>
  <si>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</si>
  <si>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</si>
  <si>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</si>
  <si>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</si>
  <si>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</si>
  <si>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</si>
  <si>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</si>
  <si>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</si>
  <si>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</si>
  <si>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</si>
  <si>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</si>
  <si>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</si>
  <si>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</si>
  <si>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</si>
  <si>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</si>
  <si>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</si>
  <si>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</si>
  <si>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</si>
  <si>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</si>
  <si>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</si>
  <si>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</si>
  <si>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</si>
  <si>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</si>
  <si>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</si>
  <si>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</si>
  <si>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</si>
  <si>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</si>
  <si>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</si>
  <si>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</si>
  <si>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</si>
  <si>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</si>
  <si>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</si>
  <si>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</si>
  <si>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</si>
  <si>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</si>
  <si>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</si>
  <si>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</si>
  <si>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</si>
  <si>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</si>
  <si>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</si>
  <si>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</si>
  <si>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</si>
  <si>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</si>
  <si>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</si>
  <si>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</si>
  <si>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</si>
  <si>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</si>
  <si>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</si>
  <si>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</si>
  <si>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</si>
  <si>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</si>
  <si>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</si>
  <si>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</si>
  <si>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</si>
  <si>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</si>
  <si>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</si>
  <si>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</si>
  <si>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</si>
  <si>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</si>
  <si>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</si>
  <si>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</si>
  <si>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</si>
  <si>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</si>
  <si>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</si>
  <si>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</si>
  <si>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</si>
  <si>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</si>
  <si>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</si>
  <si>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</si>
  <si>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</si>
  <si>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</si>
  <si>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</si>
  <si>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</si>
  <si>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</si>
  <si>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</si>
  <si>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</si>
  <si>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</si>
  <si>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</si>
  <si>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</si>
  <si>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</si>
  <si>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</si>
  <si>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</si>
  <si>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</si>
  <si>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</si>
  <si>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</si>
  <si>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</si>
  <si>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</si>
  <si>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</si>
  <si>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</si>
  <si>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</si>
  <si>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</si>
  <si>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</si>
  <si>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</si>
  <si>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</si>
  <si>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</si>
  <si>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</si>
  <si>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</si>
  <si>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</si>
  <si>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</si>
  <si>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</si>
  <si>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</si>
  <si>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</si>
  <si>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</si>
  <si>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</si>
  <si>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</si>
  <si>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</si>
  <si>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</si>
  <si>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</si>
  <si>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</si>
  <si>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</si>
  <si>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</si>
  <si>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</si>
  <si>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</si>
  <si>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</si>
  <si>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</si>
  <si>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</si>
  <si>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</si>
  <si>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</si>
  <si>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</si>
  <si>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</si>
  <si>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</si>
  <si>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</si>
  <si>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</si>
  <si>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</si>
  <si>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</si>
  <si>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</si>
  <si>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</si>
  <si>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</si>
  <si>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</si>
  <si>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</si>
  <si>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</si>
  <si>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</si>
  <si>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</si>
  <si>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</si>
  <si>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</si>
  <si>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</si>
  <si>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</si>
  <si>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</si>
  <si>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</si>
  <si>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</si>
  <si>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</si>
  <si>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</si>
  <si>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</si>
  <si>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</si>
  <si>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</si>
  <si>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</si>
  <si>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</si>
  <si>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</si>
  <si>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</si>
  <si>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</si>
  <si>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</si>
  <si>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</si>
  <si>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</si>
  <si>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</si>
  <si>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</si>
  <si>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</si>
  <si>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</si>
  <si>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</si>
  <si>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</si>
  <si>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</si>
  <si>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</si>
  <si>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</si>
  <si>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</si>
  <si>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</si>
  <si>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</si>
  <si>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</si>
  <si>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</si>
  <si>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</si>
  <si>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</si>
  <si>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</si>
  <si>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</si>
  <si>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</si>
  <si>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</si>
  <si>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</si>
  <si>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</si>
  <si>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</si>
  <si>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</si>
  <si>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</si>
  <si>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</si>
  <si>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</si>
  <si>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</si>
  <si>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</si>
  <si>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</si>
  <si>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</si>
  <si>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</si>
  <si>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</si>
  <si>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</si>
  <si>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</si>
  <si>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</si>
  <si>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</si>
  <si>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</si>
  <si>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</si>
  <si>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</si>
  <si>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</si>
  <si>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</si>
  <si>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</si>
  <si>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</si>
  <si>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</si>
  <si>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</si>
  <si>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</si>
  <si>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</si>
  <si>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</si>
  <si>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</si>
  <si>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</si>
  <si>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</si>
  <si>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</si>
  <si>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</si>
  <si>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</si>
  <si>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</si>
  <si>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</si>
  <si>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</si>
  <si>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</si>
  <si>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</si>
  <si>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</si>
  <si>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</si>
  <si>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</si>
  <si>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</si>
  <si>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</si>
  <si>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</si>
  <si>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</si>
  <si>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</si>
  <si>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</si>
  <si>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</si>
  <si>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</si>
  <si>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</si>
  <si>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</si>
  <si>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</si>
  <si>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</si>
  <si>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</si>
  <si>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</si>
  <si>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</si>
  <si>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</si>
  <si>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</si>
  <si>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</si>
  <si>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</si>
  <si>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</si>
  <si>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</si>
  <si>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</si>
  <si>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</si>
  <si>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</si>
  <si>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</si>
  <si>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</si>
  <si>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</si>
  <si>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</si>
  <si>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</si>
  <si>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</si>
  <si>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</si>
  <si>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</si>
  <si>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</si>
  <si>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</si>
  <si>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</si>
  <si>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</si>
  <si>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</si>
  <si>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</si>
  <si>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</si>
  <si>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</si>
  <si>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</si>
  <si>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</si>
  <si>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</si>
  <si>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</si>
  <si>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</si>
  <si>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</si>
  <si>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</si>
  <si>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</si>
  <si>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</si>
  <si>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</si>
  <si>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</si>
  <si>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</si>
  <si>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</si>
  <si>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</si>
  <si>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</si>
  <si>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</si>
  <si>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</si>
  <si>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</si>
  <si>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</si>
  <si>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</si>
  <si>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</si>
  <si>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</si>
  <si>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</si>
  <si>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</si>
  <si>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</si>
  <si>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</si>
  <si>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</si>
  <si>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</si>
  <si>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</si>
  <si>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</si>
  <si>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</si>
  <si>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</si>
  <si>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</si>
  <si>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</si>
  <si>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</si>
  <si>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</si>
  <si>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</si>
  <si>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</si>
  <si>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</si>
  <si>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</si>
  <si>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</si>
  <si>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</si>
  <si>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</si>
  <si>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</si>
  <si>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</si>
  <si>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</si>
  <si>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</si>
  <si>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</si>
  <si>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</si>
  <si>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</si>
  <si>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</si>
  <si>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</si>
  <si>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</si>
  <si>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</si>
  <si>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</si>
  <si>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</si>
  <si>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</si>
  <si>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</si>
  <si>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</si>
  <si>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</si>
  <si>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</si>
  <si>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</si>
  <si>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</si>
  <si>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</si>
  <si>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</si>
  <si>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</si>
  <si>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</si>
  <si>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</si>
  <si>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</si>
  <si>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</si>
  <si>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</si>
  <si>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</si>
  <si>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</si>
  <si>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</si>
  <si>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</si>
  <si>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</si>
  <si>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</si>
  <si>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</si>
  <si>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</si>
  <si>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</si>
  <si>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</si>
  <si>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</si>
  <si>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</si>
  <si>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</si>
  <si>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</si>
  <si>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</si>
  <si>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</si>
  <si>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</si>
  <si>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</si>
  <si>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</si>
  <si>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</si>
  <si>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</si>
  <si>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</si>
  <si>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</si>
  <si>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</si>
  <si>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</si>
  <si>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</si>
  <si>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</si>
  <si>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</si>
  <si>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</si>
  <si>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</si>
  <si>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</si>
  <si>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</si>
  <si>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</si>
  <si>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</si>
  <si>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</si>
  <si>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</si>
  <si>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</si>
  <si>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</si>
  <si>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</si>
  <si>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</si>
  <si>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</si>
  <si>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</si>
  <si>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</si>
  <si>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</si>
  <si>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</si>
  <si>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</si>
  <si>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</si>
  <si>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</si>
  <si>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</si>
  <si>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</si>
  <si>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</si>
  <si>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</si>
  <si>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</si>
  <si>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</si>
  <si>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</si>
  <si>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</si>
  <si>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</si>
  <si>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</si>
  <si>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</si>
  <si>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</si>
  <si>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</si>
  <si>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</si>
  <si>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</si>
  <si>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</si>
  <si>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</si>
  <si>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</si>
  <si>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</si>
  <si>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</si>
  <si>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</si>
  <si>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</si>
  <si>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</si>
  <si>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</si>
  <si>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</si>
  <si>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</si>
  <si>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</si>
  <si>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</si>
  <si>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</si>
  <si>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</si>
  <si>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</si>
  <si>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</si>
  <si>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</si>
  <si>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</si>
  <si>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</si>
  <si>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</si>
  <si>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</si>
  <si>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</si>
  <si>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</si>
  <si>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</si>
  <si>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</si>
  <si>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</si>
  <si>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</si>
  <si>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</si>
  <si>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</si>
  <si>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</si>
  <si>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</si>
  <si>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</si>
  <si>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</si>
  <si>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</si>
  <si>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</si>
  <si>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</si>
  <si>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</si>
  <si>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</si>
  <si>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</si>
  <si>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</si>
  <si>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</si>
  <si>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</si>
  <si>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</si>
  <si>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</si>
  <si>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</si>
  <si>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</si>
  <si>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</si>
  <si>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</si>
  <si>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</si>
  <si>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</si>
  <si>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</si>
  <si>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</si>
  <si>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</si>
  <si>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</si>
  <si>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</si>
  <si>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</si>
  <si>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</si>
  <si>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</si>
  <si>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</si>
  <si>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</si>
  <si>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</si>
  <si>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</si>
  <si>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</si>
  <si>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</si>
  <si>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</si>
  <si>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</si>
  <si>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</si>
  <si>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</si>
  <si>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</si>
  <si>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</si>
  <si>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</si>
  <si>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</si>
  <si>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</si>
  <si>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</si>
  <si>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</si>
  <si>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</si>
  <si>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</si>
  <si>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</si>
  <si>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</si>
  <si>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</si>
  <si>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</si>
  <si>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</si>
  <si>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</si>
  <si>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</si>
  <si>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</si>
  <si>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</si>
  <si>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</si>
  <si>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</si>
  <si>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</si>
  <si>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</si>
  <si>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</si>
  <si>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</si>
  <si>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</si>
  <si>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</si>
  <si>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</si>
  <si>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</si>
  <si>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</si>
  <si>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</si>
  <si>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</si>
  <si>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</si>
  <si>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</si>
  <si>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</si>
  <si>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</si>
  <si>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</si>
  <si>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</si>
  <si>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</si>
  <si>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</si>
  <si>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</si>
  <si>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</si>
  <si>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</si>
  <si>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</si>
  <si>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</si>
  <si>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</si>
  <si>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</si>
  <si>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</si>
  <si>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</si>
  <si>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</si>
  <si>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</si>
  <si>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</si>
  <si>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</si>
  <si>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</si>
  <si>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</si>
  <si>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</si>
  <si>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</si>
  <si>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</si>
  <si>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</si>
  <si>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</si>
  <si>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</si>
  <si>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</si>
  <si>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</si>
  <si>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</si>
  <si>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</si>
  <si>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</si>
  <si>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</si>
  <si>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</si>
  <si>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</si>
  <si>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</si>
  <si>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</si>
  <si>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</si>
  <si>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</si>
  <si>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</si>
  <si>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</si>
  <si>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</si>
  <si>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</si>
  <si>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</si>
  <si>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</si>
  <si>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</si>
  <si>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</si>
  <si>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</si>
  <si>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</si>
  <si>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</si>
  <si>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</si>
  <si>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</si>
  <si>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</si>
  <si>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</si>
  <si>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</si>
  <si>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</si>
  <si>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</si>
  <si>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</si>
  <si>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</si>
  <si>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</si>
  <si>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</si>
  <si>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</si>
  <si>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</si>
  <si>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</si>
  <si>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</si>
  <si>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</si>
  <si>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</si>
  <si>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</si>
  <si>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</si>
  <si>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</si>
  <si>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</si>
  <si>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</si>
  <si>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</si>
  <si>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</si>
  <si>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</si>
  <si>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</si>
  <si>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</si>
  <si>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</si>
  <si>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</si>
  <si>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</si>
  <si>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</si>
  <si>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</si>
  <si>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</si>
  <si>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</si>
  <si>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</si>
  <si>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</si>
  <si>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</si>
  <si>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</si>
  <si>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</si>
  <si>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</si>
  <si>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</si>
  <si>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</si>
  <si>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</si>
  <si>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</si>
  <si>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</si>
  <si>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</si>
  <si>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</si>
  <si>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</si>
  <si>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</si>
  <si>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</si>
  <si>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</si>
  <si>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</si>
  <si>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</si>
  <si>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</si>
  <si>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</si>
  <si>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</si>
  <si>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</si>
  <si>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</si>
  <si>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</si>
  <si>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</si>
  <si>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</si>
  <si>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</si>
  <si>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</si>
  <si>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</si>
  <si>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</si>
  <si>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</si>
  <si>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</si>
  <si>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</si>
  <si>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</si>
  <si>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</si>
  <si>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</si>
  <si>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</si>
  <si>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</si>
  <si>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</si>
  <si>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</si>
  <si>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</si>
  <si>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</si>
  <si>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</si>
  <si>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</si>
  <si>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</si>
  <si>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</si>
  <si>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</si>
  <si>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</si>
  <si>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</si>
  <si>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</si>
  <si>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</si>
  <si>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</si>
  <si>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</si>
  <si>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</si>
  <si>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</si>
  <si>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</si>
  <si>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</si>
  <si>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</si>
  <si>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</si>
  <si>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</si>
  <si>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</si>
  <si>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</si>
  <si>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</si>
  <si>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</si>
  <si>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</si>
  <si>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</si>
  <si>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</si>
  <si>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</si>
  <si>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</si>
  <si>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</si>
  <si>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</si>
  <si>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</si>
  <si>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</si>
  <si>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</si>
  <si>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</si>
  <si>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</si>
  <si>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</si>
  <si>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</si>
  <si>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</si>
  <si>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</si>
  <si>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</si>
  <si>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</si>
  <si>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</si>
  <si>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</si>
  <si>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</si>
  <si>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</si>
  <si>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</si>
  <si>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</si>
  <si>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</si>
  <si>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</si>
  <si>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</si>
  <si>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</si>
  <si>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</si>
  <si>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</si>
  <si>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</si>
  <si>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</si>
  <si>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</si>
  <si>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</si>
  <si>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</si>
  <si>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</si>
  <si>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</si>
  <si>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</si>
  <si>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</si>
  <si>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</si>
  <si>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</si>
  <si>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</si>
  <si>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</si>
  <si>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</si>
  <si>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</si>
  <si>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</si>
  <si>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</si>
  <si>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</si>
  <si>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</si>
  <si>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</si>
  <si>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</si>
  <si>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</si>
  <si>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</si>
  <si>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</si>
  <si>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</si>
  <si>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</si>
  <si>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</si>
  <si>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</si>
  <si>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</si>
  <si>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</si>
  <si>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</si>
  <si>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</si>
  <si>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</si>
  <si>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</si>
  <si>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</si>
  <si>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</si>
  <si>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</si>
  <si>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</si>
  <si>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</si>
  <si>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</si>
  <si>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</si>
  <si>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</si>
  <si>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</si>
  <si>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</si>
  <si>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</si>
  <si>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</si>
  <si>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</si>
  <si>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</si>
  <si>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</si>
  <si>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</si>
  <si>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</si>
  <si>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</si>
  <si>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</si>
  <si>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</si>
  <si>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</si>
  <si>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</si>
  <si>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</si>
  <si>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</si>
  <si>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</si>
  <si>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</si>
  <si>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</si>
  <si>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</si>
  <si>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</si>
  <si>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</si>
  <si>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</si>
  <si>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</si>
  <si>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</si>
  <si>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</si>
  <si>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</si>
  <si>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</si>
  <si>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</si>
  <si>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</si>
  <si>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</si>
  <si>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</si>
  <si>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</si>
  <si>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</si>
  <si>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</si>
  <si>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</si>
  <si>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</si>
  <si>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</si>
  <si>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</si>
  <si>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</si>
  <si>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</si>
  <si>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</si>
  <si>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</si>
  <si>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</si>
  <si>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</si>
  <si>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</si>
  <si>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</si>
  <si>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</si>
  <si>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</si>
  <si>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</si>
  <si>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</si>
  <si>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</si>
  <si>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</si>
  <si>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</si>
  <si>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</si>
  <si>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</si>
  <si>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</si>
  <si>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</si>
  <si>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</si>
  <si>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</si>
  <si>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</si>
  <si>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</si>
  <si>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</si>
  <si>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</si>
  <si>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</si>
  <si>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</si>
  <si>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</si>
  <si>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</si>
  <si>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</si>
  <si>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</si>
  <si>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</si>
  <si>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</si>
  <si>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</si>
  <si>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</si>
  <si>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</si>
  <si>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</si>
  <si>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</si>
  <si>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</si>
  <si>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</si>
  <si>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</si>
  <si>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</si>
  <si>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</si>
  <si>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</si>
  <si>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</si>
  <si>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</si>
  <si>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</si>
  <si>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</si>
  <si>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</si>
  <si>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</si>
  <si>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</si>
  <si>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</si>
  <si>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</si>
  <si>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</si>
  <si>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</si>
  <si>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</si>
  <si>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</si>
  <si>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</si>
  <si>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</si>
  <si>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</si>
  <si>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</si>
  <si>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</si>
  <si>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</si>
  <si>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</si>
  <si>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</si>
  <si>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</si>
  <si>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</si>
  <si>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</si>
  <si>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</si>
  <si>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</si>
  <si>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</si>
  <si>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</si>
  <si>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</si>
  <si>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</si>
  <si>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</si>
  <si>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</si>
  <si>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</si>
  <si>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</si>
  <si>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</si>
  <si>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</si>
  <si>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</si>
  <si>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</si>
  <si>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</si>
  <si>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</si>
  <si>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</si>
  <si>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</si>
  <si>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</si>
  <si>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</si>
  <si>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</si>
  <si>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</si>
  <si>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</si>
  <si>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</si>
  <si>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</si>
  <si>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</si>
  <si>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</si>
  <si>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</si>
  <si>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</si>
  <si>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</si>
  <si>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</si>
  <si>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</si>
  <si>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</si>
  <si>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</si>
  <si>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</si>
  <si>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</si>
  <si>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</si>
  <si>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</si>
  <si>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</si>
  <si>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</si>
  <si>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</si>
  <si>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</si>
  <si>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</si>
  <si>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</si>
  <si>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</si>
  <si>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</si>
  <si>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</si>
  <si>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</si>
  <si>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</si>
  <si>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</si>
  <si>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</si>
  <si>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</si>
  <si>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</si>
  <si>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</si>
  <si>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</si>
  <si>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</si>
  <si>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</si>
  <si>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</si>
  <si>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</si>
  <si>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</si>
  <si>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</si>
  <si>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</si>
  <si>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</si>
  <si>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</si>
  <si>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</si>
  <si>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</si>
  <si>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</si>
  <si>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</si>
  <si>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</si>
  <si>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</si>
  <si>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</si>
  <si>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</si>
  <si>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</si>
  <si>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</si>
  <si>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</si>
  <si>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</si>
  <si>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</si>
  <si>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</si>
  <si>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</si>
  <si>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</si>
  <si>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</si>
  <si>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</si>
  <si>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</si>
  <si>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</si>
  <si>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</si>
  <si>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</si>
  <si>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</si>
  <si>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</si>
  <si>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</si>
  <si>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</si>
  <si>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</si>
  <si>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</si>
  <si>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</si>
  <si>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</si>
  <si>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</si>
  <si>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</si>
  <si>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</si>
  <si>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</si>
  <si>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</si>
  <si>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</si>
  <si>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</si>
  <si>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</si>
  <si>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</si>
  <si>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</si>
  <si>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</si>
  <si>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</si>
  <si>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</si>
  <si>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</si>
  <si>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</si>
  <si>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</si>
  <si>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</si>
  <si>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</si>
  <si>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</si>
  <si>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</si>
  <si>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</si>
  <si>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</si>
  <si>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</si>
  <si>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</si>
  <si>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</si>
  <si>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</si>
  <si>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</si>
  <si>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</si>
  <si>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</si>
  <si>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</si>
  <si>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</si>
  <si>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</si>
  <si>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</si>
  <si>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</si>
  <si>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</si>
  <si>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</si>
  <si>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</si>
  <si>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</si>
  <si>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</si>
  <si>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</si>
  <si>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</si>
  <si>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</si>
  <si>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</si>
  <si>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</si>
  <si>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</si>
  <si>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</si>
  <si>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</si>
  <si>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</si>
  <si>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</si>
  <si>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</si>
  <si>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</si>
  <si>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</si>
  <si>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</si>
  <si>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</si>
  <si>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</si>
  <si>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</si>
  <si>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</si>
  <si>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</si>
  <si>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</si>
  <si>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</si>
  <si>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</si>
  <si>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</si>
  <si>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</si>
  <si>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</si>
  <si>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</si>
  <si>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</si>
  <si>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</si>
  <si>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</si>
  <si>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</si>
  <si>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</si>
  <si>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</si>
  <si>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</si>
  <si>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</si>
  <si>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</si>
  <si>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</si>
  <si>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</si>
  <si>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</si>
  <si>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</si>
  <si>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</si>
  <si>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</si>
  <si>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</si>
  <si>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</si>
  <si>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</si>
  <si>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</si>
  <si>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</si>
  <si>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</si>
  <si>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</si>
  <si>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</si>
  <si>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</si>
  <si>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</si>
  <si>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</si>
  <si>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</si>
  <si>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</si>
  <si>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</si>
  <si>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</si>
  <si>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</si>
  <si>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</si>
  <si>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</si>
  <si>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</si>
  <si>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</si>
  <si>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</si>
  <si>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</si>
  <si>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</si>
  <si>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</si>
  <si>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</si>
  <si>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</si>
  <si>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</si>
  <si>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</si>
  <si>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</si>
  <si>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</si>
  <si>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</si>
  <si>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</si>
  <si>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</si>
  <si>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</si>
  <si>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</si>
  <si>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</si>
  <si>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</si>
  <si>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</si>
  <si>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</si>
  <si>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</si>
  <si>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</si>
  <si>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</si>
  <si>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</si>
  <si>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</si>
  <si>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</si>
  <si>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</si>
  <si>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</si>
  <si>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</si>
  <si>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</si>
  <si>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</si>
  <si>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</si>
  <si>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</si>
  <si>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</si>
  <si>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</si>
  <si>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</si>
  <si>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</si>
  <si>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</si>
  <si>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</si>
  <si>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</si>
  <si>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</si>
  <si>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</si>
  <si>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</si>
  <si>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</si>
  <si>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</si>
  <si>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</si>
  <si>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</si>
  <si>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</si>
  <si>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</si>
  <si>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</si>
  <si>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</si>
  <si>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</si>
  <si>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</si>
  <si>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</si>
  <si>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</si>
  <si>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</si>
  <si>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</si>
  <si>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</si>
  <si>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</si>
  <si>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</si>
  <si>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</si>
  <si>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</si>
  <si>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</si>
  <si>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</si>
  <si>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</si>
  <si>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</si>
  <si>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</si>
  <si>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</si>
  <si>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</si>
  <si>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</si>
  <si>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</si>
  <si>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</si>
  <si>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</si>
  <si>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</si>
  <si>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</si>
  <si>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</si>
  <si>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</si>
  <si>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</si>
  <si>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</si>
  <si>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</si>
  <si>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</si>
  <si>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</si>
  <si>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</si>
  <si>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</si>
  <si>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</si>
  <si>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</si>
  <si>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</si>
  <si>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</si>
  <si>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</si>
  <si>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</si>
  <si>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</si>
  <si>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</si>
  <si>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</si>
  <si>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</si>
  <si>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</si>
  <si>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</si>
  <si>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</si>
  <si>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</si>
  <si>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</si>
  <si>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</si>
  <si>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</si>
  <si>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</si>
  <si>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</si>
  <si>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</si>
  <si>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</si>
  <si>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</si>
  <si>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</si>
  <si>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</si>
  <si>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</si>
  <si>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</si>
  <si>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</si>
  <si>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</si>
  <si>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</si>
  <si>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</si>
  <si>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</si>
  <si>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</si>
  <si>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</si>
  <si>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</si>
  <si>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</si>
  <si>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</si>
  <si>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</si>
  <si>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</si>
  <si>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</si>
  <si>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</si>
  <si>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</si>
  <si>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</si>
  <si>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</si>
  <si>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</si>
  <si>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</si>
  <si>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</si>
  <si>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</si>
  <si>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</si>
  <si>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</si>
  <si>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</si>
  <si>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</si>
  <si>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</si>
  <si>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</si>
  <si>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</si>
  <si>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</si>
  <si>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</si>
  <si>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</si>
  <si>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</si>
  <si>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</si>
  <si>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</si>
  <si>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</si>
  <si>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</si>
  <si>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</si>
  <si>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</si>
  <si>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</si>
  <si>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</si>
  <si>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</si>
  <si>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</si>
  <si>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</si>
  <si>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</si>
  <si>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</si>
  <si>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</si>
  <si>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</si>
  <si>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</si>
  <si>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</si>
  <si>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</si>
  <si>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</si>
  <si>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</si>
  <si>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</si>
  <si>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</si>
  <si>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</si>
  <si>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</si>
  <si>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</si>
  <si>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</si>
  <si>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</si>
  <si>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</si>
  <si>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</si>
  <si>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</si>
  <si>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</si>
  <si>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</si>
  <si>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</si>
  <si>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</si>
  <si>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</si>
  <si>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</si>
  <si>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</si>
  <si>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</si>
  <si>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</si>
  <si>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</si>
  <si>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</si>
  <si>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</si>
  <si>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</si>
  <si>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</si>
  <si>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</si>
  <si>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</si>
  <si>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</si>
  <si>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</si>
  <si>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</si>
  <si>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</si>
  <si>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</si>
  <si>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</si>
  <si>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</si>
  <si>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</si>
  <si>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</si>
  <si>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</si>
  <si>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</si>
  <si>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</si>
  <si>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</si>
  <si>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</si>
  <si>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</si>
  <si>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</si>
  <si>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</si>
  <si>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</si>
  <si>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</si>
  <si>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</si>
  <si>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</si>
  <si>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</si>
  <si>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</si>
  <si>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</si>
  <si>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</si>
  <si>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</si>
  <si>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</si>
  <si>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</si>
  <si>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</si>
  <si>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</si>
  <si>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</si>
  <si>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</si>
  <si>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</si>
  <si>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</si>
  <si>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</si>
  <si>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</si>
  <si>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</si>
  <si>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</si>
  <si>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</si>
  <si>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</si>
  <si>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</si>
  <si>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</si>
  <si>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</si>
  <si>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</si>
  <si>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</si>
  <si>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</si>
  <si>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</si>
  <si>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</si>
  <si>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</si>
  <si>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</si>
  <si>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</si>
  <si>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</si>
  <si>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</si>
  <si>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</si>
  <si>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</si>
  <si>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</si>
  <si>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</si>
  <si>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</si>
  <si>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</si>
  <si>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</si>
  <si>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</si>
  <si>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</si>
  <si>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</si>
  <si>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</si>
  <si>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</si>
  <si>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</si>
  <si>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</si>
  <si>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</si>
  <si>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</si>
  <si>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</si>
  <si>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</si>
  <si>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</si>
  <si>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</si>
  <si>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</si>
  <si>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</si>
  <si>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</si>
  <si>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</si>
  <si>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</si>
  <si>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</si>
  <si>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</si>
  <si>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</si>
  <si>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</si>
  <si>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</si>
  <si>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</si>
  <si>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</si>
  <si>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</si>
  <si>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</si>
  <si>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</si>
  <si>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</si>
  <si>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</si>
  <si>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</si>
  <si>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</si>
  <si>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</si>
  <si>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</si>
  <si>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</si>
  <si>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</si>
  <si>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</si>
  <si>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</si>
  <si>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</si>
  <si>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</si>
  <si>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</si>
  <si>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</si>
  <si>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</si>
  <si>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</si>
  <si>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</si>
  <si>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</si>
  <si>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</si>
  <si>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</si>
  <si>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</si>
  <si>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</si>
  <si>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</si>
  <si>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</si>
  <si>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</si>
  <si>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</si>
  <si>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</si>
  <si>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</si>
  <si>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</si>
  <si>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</si>
  <si>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</si>
  <si>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</si>
  <si>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</si>
  <si>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</si>
  <si>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</si>
  <si>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</si>
  <si>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</si>
  <si>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</si>
  <si>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</si>
  <si>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</si>
  <si>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</si>
  <si>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</si>
  <si>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</si>
  <si>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</si>
  <si>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</si>
  <si>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</si>
  <si>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</si>
  <si>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</si>
  <si>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</si>
  <si>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</si>
  <si>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</si>
  <si>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</si>
  <si>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</si>
  <si>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</si>
  <si>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</si>
  <si>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</si>
  <si>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</si>
  <si>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</si>
  <si>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</si>
  <si>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</si>
  <si>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</si>
  <si>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</si>
  <si>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</si>
  <si>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</si>
  <si>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</si>
  <si>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</si>
  <si>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</si>
  <si>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</si>
  <si>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</si>
  <si>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</si>
  <si>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</si>
  <si>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</si>
  <si>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</si>
  <si>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</si>
  <si>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</si>
  <si>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</si>
  <si>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</si>
  <si>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</si>
  <si>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</si>
  <si>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</si>
  <si>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</si>
  <si>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</si>
  <si>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</si>
  <si>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</si>
  <si>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</si>
  <si>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</si>
  <si>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</si>
  <si>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</si>
  <si>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</si>
  <si>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</si>
  <si>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</si>
  <si>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</si>
  <si>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</si>
  <si>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</si>
  <si>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</si>
  <si>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</si>
  <si>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</si>
  <si>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</si>
  <si>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</si>
  <si>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</si>
  <si>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</si>
  <si>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</si>
  <si>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</si>
  <si>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</si>
  <si>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</si>
  <si>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</si>
  <si>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</si>
  <si>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</si>
  <si>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</si>
  <si>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</si>
  <si>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</si>
  <si>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</si>
  <si>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</si>
  <si>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</si>
  <si>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</si>
  <si>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</si>
  <si>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</si>
  <si>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</si>
  <si>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</si>
  <si>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</si>
  <si>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</si>
  <si>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</si>
  <si>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</si>
  <si>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</si>
  <si>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</si>
  <si>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</si>
  <si>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</si>
  <si>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</si>
  <si>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</si>
  <si>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</si>
  <si>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</si>
  <si>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</si>
  <si>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</si>
  <si>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</si>
  <si>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</si>
  <si>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</si>
  <si>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</si>
  <si>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</si>
  <si>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</si>
  <si>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</si>
  <si>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</si>
  <si>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</si>
  <si>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</si>
  <si>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</si>
  <si>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</si>
  <si>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</si>
  <si>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</si>
  <si>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</si>
  <si>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</si>
  <si>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</si>
  <si>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</si>
  <si>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</si>
  <si>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</si>
  <si>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</si>
  <si>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</si>
  <si>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</si>
  <si>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</si>
  <si>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</si>
  <si>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</si>
  <si>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</si>
  <si>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</si>
  <si>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</si>
  <si>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</si>
  <si>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</si>
  <si>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</si>
  <si>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</si>
  <si>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</si>
  <si>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</si>
  <si>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</si>
  <si>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</si>
  <si>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</si>
  <si>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</si>
  <si>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</si>
  <si>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</si>
  <si>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</si>
  <si>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</si>
  <si>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</si>
  <si>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</si>
  <si>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</si>
  <si>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</si>
  <si>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</si>
  <si>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</si>
  <si>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</si>
  <si>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</si>
  <si>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</si>
  <si>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</si>
  <si>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</si>
  <si>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</si>
  <si>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</si>
  <si>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</si>
  <si>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</si>
  <si>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</si>
  <si>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</si>
  <si>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</si>
  <si>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</si>
  <si>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</si>
  <si>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</si>
  <si>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</si>
  <si>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</si>
  <si>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</si>
  <si>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</si>
  <si>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</si>
  <si>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</si>
  <si>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</si>
  <si>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</si>
  <si>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</si>
  <si>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</si>
  <si>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</si>
  <si>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</si>
  <si>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</si>
  <si>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</si>
  <si>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</si>
  <si>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</si>
  <si>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</si>
  <si>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</si>
  <si>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</si>
  <si>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</si>
  <si>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</si>
  <si>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</si>
  <si>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</si>
  <si>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</si>
  <si>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</si>
  <si>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</si>
  <si>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</si>
  <si>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</si>
  <si>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</si>
  <si>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</si>
  <si>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</si>
  <si>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</si>
  <si>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</si>
  <si>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</si>
  <si>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</si>
  <si>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</si>
  <si>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</si>
  <si>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</si>
  <si>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</si>
  <si>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</si>
  <si>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</si>
  <si>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</si>
  <si>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</si>
  <si>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</si>
  <si>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</si>
  <si>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</si>
  <si>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</si>
  <si>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</si>
  <si>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</si>
  <si>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</si>
  <si>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</si>
  <si>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</si>
  <si>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</si>
  <si>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</si>
  <si>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</si>
  <si>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</si>
  <si>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</si>
  <si>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</si>
  <si>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</si>
  <si>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</si>
  <si>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</si>
  <si>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</si>
  <si>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</si>
  <si>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</si>
  <si>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</si>
  <si>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</si>
  <si>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</si>
  <si>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</si>
  <si>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</si>
  <si>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</si>
  <si>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</si>
  <si>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</si>
  <si>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</si>
  <si>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</si>
  <si>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</si>
  <si>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</si>
  <si>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</si>
  <si>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</si>
  <si>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</si>
  <si>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</si>
  <si>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</si>
  <si>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</si>
  <si>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</si>
  <si>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</si>
  <si>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</si>
  <si>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</si>
  <si>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</si>
  <si>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</si>
  <si>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</si>
  <si>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</si>
  <si>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</si>
  <si>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</si>
  <si>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</si>
  <si>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</si>
  <si>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</si>
  <si>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</si>
  <si>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</si>
  <si>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</si>
  <si>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</si>
  <si>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</si>
  <si>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</si>
  <si>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</si>
  <si>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</si>
  <si>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</si>
  <si>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</si>
  <si>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</si>
  <si>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</si>
  <si>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</si>
  <si>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</si>
  <si>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</si>
  <si>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</si>
  <si>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</si>
  <si>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</si>
  <si>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</si>
  <si>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</si>
  <si>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</si>
  <si>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</si>
  <si>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</si>
  <si>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</si>
  <si>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</si>
  <si>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</si>
  <si>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</si>
  <si>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</si>
  <si>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</si>
  <si>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</si>
  <si>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</si>
  <si>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</si>
  <si>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</si>
  <si>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</si>
  <si>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</si>
  <si>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</si>
  <si>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</si>
  <si>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</si>
  <si>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</si>
  <si>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</si>
  <si>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</si>
  <si>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</si>
  <si>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</si>
  <si>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</si>
  <si>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</si>
  <si>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</si>
  <si>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</si>
  <si>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</si>
  <si>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</si>
  <si>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</si>
  <si>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</si>
  <si>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</si>
  <si>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</si>
  <si>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</si>
  <si>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</si>
  <si>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</si>
  <si>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</si>
  <si>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</si>
  <si>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</si>
  <si>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</si>
  <si>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</si>
  <si>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</si>
  <si>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</si>
  <si>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</si>
  <si>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</si>
  <si>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</si>
  <si>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</si>
  <si>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</si>
  <si>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</si>
  <si>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</si>
  <si>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</si>
  <si>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</si>
  <si>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</si>
  <si>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</si>
  <si>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</si>
  <si>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</si>
  <si>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</si>
  <si>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</si>
  <si>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</si>
  <si>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</si>
  <si>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</si>
  <si>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</si>
  <si>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</si>
  <si>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</si>
  <si>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</si>
  <si>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</si>
  <si>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</si>
  <si>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</si>
  <si>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</si>
  <si>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</si>
  <si>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</si>
  <si>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</si>
  <si>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</si>
  <si>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</si>
  <si>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</si>
  <si>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</si>
  <si>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</si>
  <si>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</si>
  <si>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</si>
  <si>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</si>
  <si>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</si>
  <si>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</si>
  <si>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</si>
  <si>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</si>
  <si>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</si>
  <si>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</si>
  <si>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</si>
  <si>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</si>
  <si>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</si>
  <si>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</si>
  <si>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</si>
  <si>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</si>
  <si>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</si>
  <si>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</si>
  <si>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</si>
  <si>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</si>
  <si>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</si>
  <si>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</si>
  <si>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</si>
  <si>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</si>
  <si>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</si>
  <si>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</si>
  <si>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</si>
  <si>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</si>
  <si>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</si>
  <si>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</si>
  <si>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</si>
  <si>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</si>
  <si>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</si>
  <si>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</si>
  <si>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</si>
  <si>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</si>
  <si>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</si>
  <si>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</si>
  <si>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</si>
  <si>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</si>
  <si>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</si>
  <si>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</si>
  <si>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</si>
  <si>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</si>
  <si>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</si>
  <si>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</si>
  <si>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</si>
  <si>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</si>
  <si>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</si>
  <si>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</si>
  <si>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</si>
  <si>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</si>
  <si>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</si>
  <si>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</si>
  <si>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</si>
  <si>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</si>
  <si>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</si>
  <si>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</si>
  <si>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</si>
  <si>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</si>
  <si>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</si>
  <si>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</si>
  <si>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</si>
  <si>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</si>
  <si>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</si>
  <si>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</si>
  <si>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</si>
  <si>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</si>
  <si>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</si>
  <si>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</si>
  <si>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</si>
  <si>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</si>
  <si>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</si>
  <si>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</si>
  <si>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</si>
  <si>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</si>
  <si>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</si>
  <si>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</si>
  <si>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</si>
  <si>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</si>
  <si>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</si>
  <si>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</si>
  <si>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</si>
  <si>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</si>
  <si>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</si>
  <si>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</si>
  <si>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</si>
  <si>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</si>
  <si>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</si>
  <si>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</si>
  <si>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</si>
  <si>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</si>
  <si>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</si>
  <si>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</si>
  <si>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</si>
  <si>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</si>
  <si>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</si>
  <si>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</si>
  <si>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</si>
  <si>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</si>
  <si>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</si>
  <si>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</si>
  <si>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</si>
  <si>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</si>
  <si>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</si>
  <si>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</si>
  <si>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</si>
  <si>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</si>
  <si>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</si>
  <si>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</si>
  <si>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</si>
  <si>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</si>
  <si>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</si>
  <si>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</si>
  <si>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</si>
  <si>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</si>
  <si>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</si>
  <si>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</si>
  <si>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</si>
  <si>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</si>
  <si>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</si>
  <si>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</si>
  <si>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</si>
  <si>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</si>
  <si>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</si>
  <si>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</si>
  <si>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</si>
  <si>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</si>
  <si>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</si>
  <si>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</si>
  <si>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</si>
  <si>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</si>
  <si>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</si>
  <si>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</si>
  <si>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</si>
  <si>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</si>
  <si>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</si>
  <si>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</si>
  <si>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</si>
  <si>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</si>
  <si>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</si>
  <si>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</si>
  <si>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</si>
  <si>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</si>
  <si>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</si>
  <si>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</si>
  <si>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</si>
  <si>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</si>
  <si>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</si>
  <si>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</si>
  <si>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</si>
  <si>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</si>
  <si>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</si>
  <si>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</si>
  <si>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</si>
  <si>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</si>
  <si>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</si>
  <si>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</si>
  <si>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</si>
  <si>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</si>
  <si>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</si>
  <si>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</si>
  <si>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</si>
  <si>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</si>
  <si>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</si>
  <si>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</si>
  <si>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</si>
  <si>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</si>
  <si>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</si>
  <si>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</si>
  <si>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</si>
  <si>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</si>
  <si>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</si>
  <si>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</si>
  <si>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</si>
  <si>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</si>
  <si>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</si>
  <si>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</si>
  <si>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</si>
  <si>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</si>
  <si>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</si>
  <si>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</si>
  <si>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</si>
  <si>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</si>
  <si>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</si>
  <si>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</si>
  <si>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</si>
  <si>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</si>
  <si>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</si>
  <si>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</si>
  <si>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</si>
  <si>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</si>
  <si>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</si>
  <si>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</si>
  <si>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</si>
  <si>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</si>
  <si>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</si>
  <si>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</si>
  <si>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</si>
  <si>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</si>
  <si>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</si>
  <si>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</si>
  <si>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</si>
  <si>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</si>
  <si>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</si>
  <si>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</si>
  <si>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</si>
  <si>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</si>
  <si>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</si>
  <si>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</si>
  <si>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</si>
  <si>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</si>
  <si>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</si>
  <si>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</si>
  <si>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</si>
  <si>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</si>
  <si>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</si>
  <si>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</si>
  <si>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</si>
  <si>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</si>
  <si>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</si>
  <si>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</si>
  <si>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</si>
  <si>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</si>
  <si>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</si>
  <si>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</si>
  <si>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</si>
  <si>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</si>
  <si>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</si>
  <si>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</si>
  <si>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</si>
  <si>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</si>
  <si>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</si>
  <si>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</si>
  <si>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</si>
  <si>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</si>
  <si>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</si>
  <si>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</si>
  <si>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</si>
  <si>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</si>
  <si>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</si>
  <si>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</si>
  <si>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</si>
  <si>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</si>
  <si>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</si>
  <si>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</si>
  <si>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</si>
  <si>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</si>
  <si>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</si>
  <si>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</si>
  <si>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</si>
  <si>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</si>
  <si>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</si>
  <si>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</si>
  <si>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</si>
  <si>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</si>
  <si>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</si>
  <si>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</si>
  <si>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</si>
  <si>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</si>
  <si>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</si>
  <si>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</si>
  <si>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</si>
  <si>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</si>
  <si>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</si>
  <si>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</si>
  <si>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</si>
  <si>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</si>
  <si>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</si>
  <si>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</si>
  <si>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</si>
  <si>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</si>
  <si>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</si>
  <si>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</si>
  <si>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</si>
  <si>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</si>
  <si>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</si>
  <si>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</si>
  <si>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</si>
  <si>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</si>
  <si>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</si>
  <si>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</si>
  <si>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</si>
  <si>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</si>
  <si>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</si>
  <si>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</si>
  <si>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</si>
  <si>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</si>
  <si>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</si>
  <si>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</si>
  <si>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</si>
  <si>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</si>
  <si>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</si>
  <si>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</si>
  <si>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</si>
  <si>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</si>
  <si>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</si>
  <si>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</si>
  <si>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</si>
  <si>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</si>
  <si>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</si>
  <si>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</si>
  <si>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</si>
  <si>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</si>
  <si>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</si>
  <si>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</si>
  <si>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</si>
  <si>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</si>
  <si>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</si>
  <si>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</si>
  <si>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</si>
  <si>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</si>
  <si>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</si>
  <si>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</si>
  <si>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</si>
  <si>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</si>
  <si>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</si>
  <si>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</si>
  <si>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</si>
  <si>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</si>
  <si>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</si>
  <si>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</si>
  <si>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</si>
  <si>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</si>
  <si>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</si>
  <si>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</si>
  <si>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</si>
  <si>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</si>
  <si>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</si>
  <si>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</si>
  <si>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</si>
  <si>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</si>
  <si>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</si>
  <si>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</si>
  <si>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</si>
  <si>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</si>
  <si>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</si>
  <si>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</si>
  <si>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</si>
  <si>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</si>
  <si>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</si>
  <si>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</si>
  <si>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</si>
  <si>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</si>
  <si>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</si>
  <si>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</si>
  <si>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</si>
  <si>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</si>
  <si>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</si>
  <si>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</si>
  <si>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</si>
  <si>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</si>
  <si>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</si>
  <si>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</si>
  <si>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</si>
  <si>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</si>
  <si>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</si>
  <si>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</si>
  <si>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</si>
  <si>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</si>
  <si>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</si>
  <si>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</si>
  <si>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</si>
  <si>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</si>
  <si>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</si>
  <si>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</si>
  <si>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</si>
  <si>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</si>
  <si>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</si>
  <si>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</si>
  <si>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</si>
  <si>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</si>
  <si>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</si>
  <si>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</si>
  <si>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</si>
  <si>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</si>
  <si>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</si>
  <si>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</si>
  <si>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</si>
  <si>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</si>
  <si>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</si>
  <si>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</si>
  <si>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</si>
  <si>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</si>
  <si>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</si>
  <si>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</si>
  <si>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</si>
  <si>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</si>
  <si>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</si>
  <si>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</si>
  <si>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</si>
  <si>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</si>
  <si>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</si>
  <si>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</si>
  <si>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</si>
  <si>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</si>
  <si>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</si>
  <si>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</si>
  <si>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</si>
  <si>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</si>
  <si>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</si>
  <si>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</si>
  <si>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</si>
  <si>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</si>
  <si>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</si>
  <si>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</si>
  <si>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</si>
  <si>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</si>
  <si>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</si>
  <si>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</si>
  <si>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</si>
  <si>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</si>
  <si>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</si>
  <si>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</si>
  <si>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</si>
  <si>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</si>
  <si>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</si>
  <si>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</si>
  <si>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</si>
  <si>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</si>
  <si>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</si>
  <si>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</si>
  <si>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</si>
  <si>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</si>
  <si>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</si>
  <si>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</si>
  <si>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</si>
  <si>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</si>
  <si>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</si>
  <si>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</si>
  <si>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</si>
  <si>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</si>
  <si>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</si>
  <si>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</si>
  <si>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</si>
  <si>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</si>
  <si>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</si>
  <si>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</si>
  <si>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</si>
  <si>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</si>
  <si>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</si>
  <si>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</si>
  <si>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</si>
  <si>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</si>
  <si>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</si>
  <si>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</si>
  <si>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</si>
  <si>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</si>
  <si>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</si>
  <si>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</si>
  <si>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</si>
  <si>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</si>
  <si>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</si>
  <si>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</si>
  <si>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</si>
  <si>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</si>
  <si>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</si>
  <si>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</si>
  <si>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</si>
  <si>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</si>
  <si>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</si>
  <si>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</si>
  <si>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</si>
  <si>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</si>
  <si>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</si>
  <si>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</si>
  <si>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</si>
  <si>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</si>
  <si>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</si>
  <si>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</si>
  <si>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</si>
  <si>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</si>
  <si>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</si>
  <si>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</si>
  <si>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</si>
  <si>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</si>
  <si>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</si>
  <si>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</si>
  <si>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</si>
  <si>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</si>
  <si>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</si>
  <si>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</si>
  <si>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</si>
  <si>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</si>
  <si>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</si>
  <si>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</si>
  <si>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</si>
  <si>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</si>
  <si>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</si>
  <si>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</si>
  <si>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</si>
  <si>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</si>
  <si>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</si>
  <si>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</si>
  <si>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</si>
  <si>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</si>
  <si>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</si>
  <si>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</si>
  <si>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</si>
  <si>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</si>
  <si>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</si>
  <si>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</si>
  <si>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</si>
  <si>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</si>
  <si>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</si>
  <si>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</si>
  <si>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</si>
  <si>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</si>
  <si>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</si>
  <si>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</si>
  <si>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</si>
  <si>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</si>
  <si>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</si>
  <si>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</si>
  <si>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</si>
  <si>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</si>
  <si>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</si>
  <si>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</si>
  <si>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</si>
  <si>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</si>
  <si>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</si>
  <si>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</si>
  <si>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</si>
  <si>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</si>
  <si>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</si>
  <si>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</si>
  <si>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</si>
  <si>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</si>
  <si>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</si>
  <si>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</si>
  <si>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</si>
  <si>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</si>
  <si>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</si>
  <si>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</si>
  <si>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</si>
  <si>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</si>
  <si>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</si>
  <si>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</si>
  <si>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</si>
  <si>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</si>
  <si>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</si>
  <si>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</si>
  <si>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</si>
  <si>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</si>
  <si>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</si>
  <si>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</si>
  <si>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</si>
  <si>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</si>
  <si>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</si>
  <si>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</si>
  <si>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</si>
  <si>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</si>
  <si>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</si>
  <si>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</si>
  <si>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</si>
  <si>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</si>
  <si>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</si>
  <si>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</si>
  <si>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</si>
  <si>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</si>
  <si>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</si>
  <si>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</si>
  <si>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</si>
  <si>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</si>
  <si>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</si>
  <si>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</si>
  <si>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</si>
  <si>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</si>
  <si>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</si>
  <si>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</si>
  <si>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</si>
  <si>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</si>
  <si>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</si>
  <si>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</si>
  <si>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</si>
  <si>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</si>
  <si>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</si>
  <si>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</si>
  <si>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</si>
  <si>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</si>
  <si>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</si>
  <si>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</si>
  <si>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</si>
  <si>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</si>
  <si>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</si>
  <si>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</si>
  <si>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</si>
  <si>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</si>
  <si>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</si>
  <si>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</si>
  <si>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</si>
  <si>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</si>
  <si>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</si>
  <si>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</si>
  <si>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</si>
  <si>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</si>
  <si>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</si>
  <si>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</si>
  <si>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</si>
  <si>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</si>
  <si>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</si>
  <si>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</si>
  <si>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</si>
  <si>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</si>
  <si>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</si>
  <si>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</si>
  <si>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</si>
  <si>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</si>
  <si>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</si>
  <si>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</si>
  <si>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</si>
  <si>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</si>
  <si>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</si>
  <si>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</si>
  <si>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</si>
  <si>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</si>
  <si>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</si>
  <si>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</si>
  <si>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</si>
  <si>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</si>
  <si>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</si>
  <si>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</si>
  <si>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</si>
  <si>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</si>
  <si>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</si>
  <si>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</si>
  <si>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</si>
  <si>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</si>
  <si>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</si>
  <si>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</si>
  <si>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</si>
  <si>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</si>
  <si>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</si>
  <si>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</si>
  <si>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</si>
  <si>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</si>
  <si>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</si>
  <si>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</si>
  <si>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</si>
  <si>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</si>
  <si>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</si>
  <si>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</si>
  <si>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</si>
  <si>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</si>
  <si>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</si>
  <si>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</si>
  <si>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</si>
  <si>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</si>
  <si>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</si>
  <si>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</si>
  <si>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</si>
  <si>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</si>
  <si>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</si>
  <si>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</si>
  <si>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</si>
  <si>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</si>
  <si>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</si>
  <si>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</si>
  <si>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</si>
  <si>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</si>
  <si>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</si>
  <si>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</si>
  <si>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</si>
  <si>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</si>
  <si>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</si>
  <si>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</si>
  <si>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</si>
  <si>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</si>
  <si>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</si>
  <si>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</si>
  <si>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</si>
  <si>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</si>
  <si>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</si>
  <si>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</si>
  <si>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</si>
  <si>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</si>
  <si>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</si>
  <si>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</si>
  <si>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</si>
  <si>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</si>
  <si>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</si>
  <si>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</si>
  <si>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</si>
  <si>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</si>
  <si>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</si>
  <si>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</si>
  <si>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</si>
  <si>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</si>
  <si>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</si>
  <si>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</si>
  <si>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</si>
  <si>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</si>
  <si>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</si>
  <si>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</si>
  <si>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</si>
  <si>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</si>
  <si>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</si>
  <si>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</si>
  <si>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</si>
  <si>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</si>
  <si>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</si>
  <si>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</si>
  <si>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</si>
  <si>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</si>
  <si>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</si>
  <si>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</si>
  <si>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</si>
  <si>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</si>
  <si>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</si>
  <si>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</si>
  <si>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</si>
  <si>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</si>
  <si>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</si>
  <si>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</si>
  <si>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</si>
  <si>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</si>
  <si>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</si>
  <si>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</si>
  <si>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</si>
  <si>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</si>
  <si>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</si>
  <si>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</si>
  <si>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</si>
  <si>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</si>
  <si>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</si>
  <si>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</si>
  <si>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</si>
  <si>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</si>
  <si>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</si>
  <si>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</si>
  <si>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</si>
  <si>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</si>
  <si>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</si>
  <si>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</si>
  <si>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</si>
  <si>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</si>
  <si>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</si>
  <si>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</si>
  <si>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</si>
  <si>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</si>
  <si>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</si>
  <si>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</si>
  <si>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</si>
  <si>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</si>
  <si>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</si>
  <si>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</si>
  <si>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</si>
  <si>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</si>
  <si>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</si>
  <si>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</si>
  <si>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</si>
  <si>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</si>
  <si>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</si>
  <si>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</si>
  <si>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</si>
  <si>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</si>
  <si>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</si>
  <si>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</si>
  <si>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</si>
  <si>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</si>
  <si>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</si>
  <si>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</si>
  <si>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</si>
  <si>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</si>
  <si>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</si>
  <si>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</si>
  <si>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</si>
  <si>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</si>
  <si>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</si>
  <si>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</si>
  <si>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</si>
  <si>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</si>
  <si>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</si>
  <si>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</si>
  <si>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</si>
  <si>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</si>
  <si>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</si>
  <si>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</si>
  <si>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</si>
  <si>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</si>
  <si>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</si>
  <si>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</si>
  <si>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</si>
  <si>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</si>
  <si>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</si>
  <si>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</si>
  <si>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</si>
  <si>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</si>
  <si>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</si>
  <si>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</si>
  <si>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</si>
  <si>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</si>
  <si>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</si>
  <si>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</si>
  <si>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</si>
  <si>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</si>
  <si>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</si>
  <si>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</si>
  <si>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</si>
  <si>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</si>
  <si>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</si>
  <si>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</si>
  <si>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</si>
  <si>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</si>
  <si>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</si>
  <si>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</si>
  <si>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</si>
  <si>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</si>
  <si>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</si>
  <si>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</si>
  <si>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</si>
  <si>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</si>
  <si>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</si>
  <si>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</si>
  <si>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</si>
  <si>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</si>
  <si>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</si>
  <si>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</si>
  <si>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</si>
  <si>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</si>
  <si>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</si>
  <si>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</si>
  <si>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</si>
  <si>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</si>
  <si>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</si>
  <si>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</si>
  <si>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</si>
  <si>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</si>
  <si>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</si>
  <si>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</si>
  <si>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</si>
  <si>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</si>
  <si>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</si>
  <si>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</si>
  <si>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</si>
  <si>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</si>
  <si>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</si>
  <si>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</si>
  <si>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</si>
  <si>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</si>
  <si>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</si>
  <si>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</si>
  <si>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</si>
  <si>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</si>
  <si>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</si>
  <si>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</si>
  <si>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</si>
  <si>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</si>
  <si>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</si>
  <si>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</si>
  <si>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</si>
  <si>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</si>
  <si>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</si>
  <si>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</si>
  <si>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</si>
  <si>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</si>
  <si>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</si>
  <si>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</si>
  <si>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</si>
  <si>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</si>
  <si>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</si>
  <si>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</si>
  <si>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</si>
  <si>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</si>
  <si>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</si>
  <si>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</si>
  <si>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</si>
  <si>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</si>
  <si>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</si>
  <si>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</si>
  <si>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</si>
  <si>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</si>
  <si>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</si>
  <si>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</si>
  <si>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</si>
  <si>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</si>
  <si>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</si>
  <si>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</si>
  <si>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</si>
  <si>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</si>
  <si>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</si>
  <si>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</si>
  <si>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</si>
  <si>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</si>
  <si>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</si>
  <si>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</si>
  <si>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</si>
  <si>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</si>
  <si>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</si>
  <si>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</si>
  <si>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</si>
  <si>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</si>
  <si>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</si>
  <si>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</si>
  <si>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</si>
  <si>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</si>
  <si>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</si>
  <si>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</si>
  <si>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</si>
  <si>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</si>
  <si>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</si>
  <si>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</si>
  <si>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</si>
  <si>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</si>
  <si>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</si>
  <si>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</si>
  <si>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</si>
  <si>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</si>
  <si>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</si>
  <si>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</si>
  <si>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</si>
  <si>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</si>
  <si>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</si>
  <si>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</si>
  <si>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</si>
  <si>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</si>
  <si>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</si>
  <si>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</si>
  <si>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</si>
  <si>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</si>
  <si>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</si>
  <si>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</si>
  <si>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</si>
  <si>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</si>
  <si>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</si>
  <si>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</si>
  <si>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</si>
  <si>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</si>
  <si>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</si>
  <si>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</si>
  <si>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</si>
  <si>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</si>
  <si>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</si>
  <si>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</si>
  <si>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</si>
  <si>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</si>
  <si>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</si>
  <si>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</si>
  <si>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</si>
  <si>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</si>
  <si>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</si>
  <si>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</si>
  <si>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</si>
  <si>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</si>
  <si>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</si>
  <si>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</si>
  <si>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</si>
  <si>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</si>
  <si>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</si>
  <si>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</si>
  <si>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</si>
  <si>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</si>
  <si>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</si>
  <si>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</si>
  <si>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</si>
  <si>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</si>
  <si>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</si>
  <si>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</si>
  <si>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</si>
  <si>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</si>
  <si>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</si>
  <si>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</si>
  <si>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</si>
  <si>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</si>
  <si>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</si>
  <si>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</si>
  <si>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</si>
  <si>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</si>
  <si>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</si>
  <si>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</si>
  <si>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</si>
  <si>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</si>
  <si>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</si>
  <si>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</si>
  <si>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</si>
  <si>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</si>
  <si>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</si>
  <si>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</si>
  <si>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</si>
  <si>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</si>
  <si>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</si>
  <si>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</si>
  <si>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</si>
  <si>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</si>
  <si>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</si>
  <si>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</si>
  <si>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</si>
  <si>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</si>
  <si>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</si>
  <si>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</si>
  <si>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</si>
  <si>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</si>
  <si>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</si>
  <si>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</si>
  <si>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</si>
  <si>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</si>
  <si>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</si>
  <si>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</si>
  <si>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</si>
  <si>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</si>
  <si>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</si>
  <si>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</si>
  <si>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</si>
  <si>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</si>
  <si>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</si>
  <si>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</si>
  <si>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</si>
  <si>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</si>
  <si>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</si>
  <si>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</si>
  <si>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</si>
  <si>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</si>
  <si>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</si>
  <si>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</si>
  <si>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</si>
  <si>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</si>
  <si>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</si>
  <si>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</si>
  <si>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</si>
  <si>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</si>
  <si>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</si>
  <si>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</si>
  <si>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</si>
  <si>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</si>
  <si>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</si>
  <si>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</si>
  <si>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</si>
  <si>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</si>
  <si>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</si>
  <si>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</si>
  <si>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</si>
  <si>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</si>
  <si>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</si>
  <si>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</si>
  <si>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</si>
  <si>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</si>
  <si>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</si>
  <si>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</si>
  <si>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</si>
  <si>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</si>
  <si>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</si>
  <si>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</si>
  <si>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</si>
  <si>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</si>
  <si>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</si>
  <si>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</si>
  <si>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</si>
  <si>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</si>
  <si>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</si>
  <si>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</si>
  <si>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</si>
  <si>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</si>
  <si>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</si>
  <si>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</si>
  <si>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</si>
  <si>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</si>
  <si>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</si>
  <si>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</si>
  <si>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</si>
  <si>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</si>
  <si>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</si>
  <si>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</si>
  <si>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</si>
  <si>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</si>
  <si>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</si>
  <si>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</si>
  <si>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</si>
  <si>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</si>
  <si>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</si>
  <si>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</si>
  <si>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</si>
  <si>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</si>
  <si>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</si>
  <si>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</si>
  <si>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</si>
  <si>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</si>
  <si>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</si>
  <si>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</si>
  <si>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</si>
  <si>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</si>
  <si>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</si>
  <si>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</si>
  <si>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</si>
  <si>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</si>
  <si>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</si>
  <si>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</si>
  <si>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</si>
  <si>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</si>
  <si>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</si>
  <si>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</si>
  <si>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</si>
  <si>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</si>
  <si>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</si>
  <si>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</si>
  <si>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</si>
  <si>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</si>
  <si>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</si>
  <si>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</si>
  <si>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</si>
  <si>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</si>
  <si>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</si>
  <si>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</si>
  <si>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</si>
  <si>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</si>
  <si>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</si>
  <si>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</si>
  <si>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</si>
  <si>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</si>
  <si>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</si>
  <si>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</si>
  <si>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</si>
  <si>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</si>
  <si>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</si>
  <si>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</si>
  <si>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</si>
  <si>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</si>
  <si>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</si>
  <si>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</si>
  <si>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</si>
  <si>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</si>
  <si>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</si>
  <si>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</si>
  <si>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</si>
  <si>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</si>
  <si>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</si>
  <si>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</si>
  <si>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</si>
  <si>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</si>
  <si>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</si>
  <si>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</si>
  <si>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</si>
  <si>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</si>
  <si>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</si>
  <si>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</si>
  <si>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</si>
  <si>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</si>
  <si>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</si>
  <si>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</si>
  <si>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</si>
  <si>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</si>
  <si>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</si>
  <si>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</si>
  <si>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</si>
  <si>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</si>
  <si>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</si>
  <si>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</si>
  <si>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</si>
  <si>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</si>
  <si>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</si>
  <si>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</si>
  <si>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</si>
  <si>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</si>
  <si>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</si>
  <si>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</si>
  <si>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</si>
  <si>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</si>
  <si>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</si>
  <si>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</si>
  <si>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</si>
  <si>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</si>
  <si>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</si>
  <si>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</si>
  <si>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</si>
  <si>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</si>
  <si>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</si>
  <si>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</si>
  <si>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</si>
  <si>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</si>
  <si>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</si>
  <si>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</si>
  <si>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</si>
  <si>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</si>
  <si>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</si>
  <si>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</si>
  <si>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</si>
  <si>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</si>
  <si>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</si>
  <si>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</si>
  <si>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</si>
  <si>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</si>
  <si>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</si>
  <si>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</si>
  <si>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</si>
  <si>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</si>
  <si>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</si>
  <si>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</si>
  <si>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</si>
  <si>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</si>
  <si>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</si>
  <si>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</si>
  <si>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</si>
  <si>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</si>
  <si>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</si>
  <si>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</si>
  <si>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</si>
  <si>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</si>
  <si>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</si>
  <si>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</si>
  <si>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</si>
  <si>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</si>
  <si>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</si>
  <si>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</si>
  <si>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</si>
  <si>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</si>
  <si>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</si>
  <si>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</si>
  <si>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</si>
  <si>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</si>
  <si>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</si>
  <si>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</si>
  <si>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</si>
  <si>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</si>
  <si>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</si>
  <si>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</si>
  <si>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</si>
  <si>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</si>
  <si>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</si>
  <si>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</si>
  <si>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</si>
  <si>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</si>
  <si>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</si>
  <si>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</si>
  <si>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</si>
  <si>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</si>
  <si>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</si>
  <si>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</si>
  <si>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</si>
  <si>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</si>
  <si>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</si>
  <si>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</si>
  <si>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</si>
  <si>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</si>
  <si>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</si>
  <si>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</si>
  <si>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</si>
  <si>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</si>
  <si>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</si>
  <si>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</si>
  <si>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</si>
  <si>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</si>
  <si>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</si>
  <si>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</si>
  <si>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</si>
  <si>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</si>
  <si>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</si>
  <si>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</si>
  <si>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</si>
  <si>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</si>
  <si>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</si>
  <si>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</si>
  <si>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</si>
  <si>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</si>
  <si>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</si>
  <si>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</si>
  <si>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</si>
  <si>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</si>
  <si>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</si>
  <si>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</si>
  <si>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</si>
  <si>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</si>
  <si>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</si>
  <si>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</si>
  <si>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</si>
  <si>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</si>
  <si>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</si>
  <si>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</si>
  <si>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</si>
  <si>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</si>
  <si>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</si>
  <si>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</si>
  <si>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</si>
  <si>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</si>
  <si>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</si>
  <si>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</si>
  <si>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</si>
  <si>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</si>
  <si>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</si>
  <si>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</si>
  <si>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</si>
  <si>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</si>
  <si>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</si>
  <si>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</si>
  <si>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</si>
  <si>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</si>
  <si>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</si>
  <si>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</si>
  <si>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</si>
  <si>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</si>
  <si>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</si>
  <si>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</si>
  <si>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</si>
  <si>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</si>
  <si>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</si>
  <si>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</si>
  <si>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</si>
  <si>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</si>
  <si>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</si>
  <si>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</si>
  <si>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</si>
  <si>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</si>
  <si>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</si>
  <si>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</si>
  <si>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</si>
  <si>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</si>
  <si>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</si>
  <si>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</si>
  <si>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</si>
  <si>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</si>
  <si>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</si>
  <si>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</si>
  <si>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</si>
  <si>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</si>
  <si>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</si>
  <si>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</si>
  <si>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</si>
  <si>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</si>
  <si>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</si>
  <si>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</si>
  <si>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</si>
  <si>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</si>
  <si>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</si>
  <si>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</si>
  <si>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</si>
  <si>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</si>
  <si>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</si>
  <si>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</si>
  <si>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</si>
  <si>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</si>
  <si>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</si>
  <si>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</si>
  <si>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</si>
  <si>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</si>
  <si>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</si>
  <si>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</si>
  <si>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</si>
  <si>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</si>
  <si>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</si>
  <si>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</si>
  <si>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</si>
  <si>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</si>
  <si>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</si>
  <si>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</si>
  <si>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</si>
  <si>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</si>
  <si>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</si>
  <si>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</si>
  <si>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</si>
  <si>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</si>
  <si>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</si>
  <si>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</si>
  <si>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</si>
  <si>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</si>
  <si>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</si>
  <si>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</si>
  <si>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</si>
  <si>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</si>
  <si>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</si>
  <si>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</si>
  <si>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</si>
  <si>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</si>
  <si>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</si>
  <si>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</si>
  <si>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</si>
  <si>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</si>
  <si>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</si>
  <si>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</si>
  <si>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</si>
  <si>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</si>
  <si>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</si>
  <si>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</si>
  <si>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</si>
  <si>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</si>
  <si>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</si>
  <si>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</si>
  <si>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</si>
  <si>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</si>
  <si>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</si>
  <si>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</si>
  <si>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</si>
  <si>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</si>
  <si>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</si>
  <si>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</si>
  <si>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</si>
  <si>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</si>
  <si>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</si>
  <si>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</si>
  <si>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</si>
  <si>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</si>
  <si>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</si>
  <si>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</si>
  <si>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</si>
  <si>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</si>
  <si>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</si>
  <si>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</si>
  <si>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</si>
  <si>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</si>
  <si>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</si>
  <si>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</si>
  <si>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</si>
  <si>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</si>
  <si>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</si>
  <si>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</si>
  <si>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</si>
  <si>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</si>
  <si>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</si>
  <si>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</si>
  <si>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</si>
  <si>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</si>
  <si>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</si>
  <si>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</si>
  <si>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</si>
  <si>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</si>
  <si>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</si>
  <si>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</si>
  <si>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</si>
  <si>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</si>
  <si>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</si>
  <si>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</si>
  <si>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</si>
  <si>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</si>
  <si>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</si>
  <si>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</si>
  <si>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</si>
  <si>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</si>
  <si>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</si>
  <si>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</si>
  <si>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</si>
  <si>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</si>
  <si>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</si>
  <si>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</si>
  <si>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</si>
  <si>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</si>
  <si>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</si>
  <si>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</si>
  <si>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</si>
  <si>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</si>
  <si>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</si>
  <si>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</si>
  <si>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</si>
  <si>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</si>
  <si>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</si>
  <si>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</si>
  <si>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</si>
  <si>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</si>
  <si>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</si>
  <si>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</si>
  <si>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</si>
  <si>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</si>
  <si>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</si>
  <si>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</si>
  <si>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</si>
  <si>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</si>
  <si>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</si>
  <si>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</si>
  <si>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</si>
  <si>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</si>
  <si>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</si>
  <si>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</si>
  <si>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</si>
  <si>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</si>
  <si>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</si>
  <si>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</si>
  <si>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</si>
  <si>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</si>
  <si>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</si>
  <si>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</si>
  <si>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</si>
  <si>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</si>
  <si>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</si>
  <si>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</si>
  <si>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</si>
  <si>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</si>
  <si>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</si>
  <si>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</si>
  <si>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</si>
  <si>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</si>
  <si>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</si>
  <si>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</si>
  <si>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</si>
  <si>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</si>
  <si>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</si>
  <si>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</si>
  <si>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</si>
  <si>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</si>
  <si>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</si>
  <si>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</si>
  <si>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</si>
  <si>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</si>
  <si>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</si>
  <si>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</si>
  <si>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</si>
  <si>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</si>
  <si>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</si>
  <si>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</si>
  <si>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</si>
  <si>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</si>
  <si>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</si>
  <si>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</si>
  <si>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</si>
  <si>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</si>
  <si>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</si>
  <si>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</si>
  <si>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</si>
  <si>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</si>
  <si>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</si>
  <si>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</si>
  <si>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</si>
  <si>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</si>
  <si>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</si>
  <si>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</si>
  <si>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</si>
  <si>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</si>
  <si>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</si>
  <si>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</si>
  <si>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</si>
  <si>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</si>
  <si>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</si>
  <si>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</si>
  <si>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</si>
  <si>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</si>
  <si>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</si>
  <si>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</si>
  <si>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</si>
  <si>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</si>
  <si>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</si>
  <si>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</si>
  <si>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</si>
  <si>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</si>
  <si>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</si>
  <si>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</si>
  <si>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</si>
  <si>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</si>
  <si>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</si>
  <si>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</si>
  <si>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</si>
  <si>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</si>
  <si>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</si>
  <si>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</si>
  <si>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</si>
  <si>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</si>
  <si>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</si>
  <si>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</si>
  <si>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</si>
  <si>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</si>
  <si>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</si>
  <si>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</si>
  <si>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</si>
  <si>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</si>
  <si>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</si>
  <si>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</si>
  <si>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</si>
  <si>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</si>
  <si>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</si>
  <si>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</si>
  <si>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</si>
  <si>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</si>
  <si>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</si>
  <si>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</si>
  <si>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</si>
  <si>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</si>
  <si>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</si>
  <si>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</si>
  <si>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</si>
  <si>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</si>
  <si>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</si>
  <si>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</si>
  <si>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</si>
  <si>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</si>
  <si>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</si>
  <si>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</si>
  <si>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</si>
  <si>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</si>
  <si>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</si>
  <si>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</si>
  <si>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</si>
  <si>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</si>
  <si>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</si>
  <si>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</si>
  <si>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</si>
  <si>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</si>
  <si>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</si>
  <si>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</si>
  <si>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</si>
  <si>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</si>
  <si>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</si>
  <si>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</si>
  <si>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</si>
  <si>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</si>
  <si>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</si>
  <si>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</si>
  <si>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</si>
  <si>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</si>
  <si>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</si>
  <si>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</si>
  <si>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</si>
  <si>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</si>
  <si>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</si>
  <si>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</si>
  <si>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</si>
  <si>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</si>
  <si>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</si>
  <si>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</si>
  <si>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</si>
  <si>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</si>
  <si>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</si>
  <si>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</si>
  <si>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</si>
  <si>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</si>
  <si>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</si>
  <si>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</si>
  <si>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</si>
  <si>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</si>
  <si>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</si>
  <si>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</si>
  <si>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</si>
  <si>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</si>
  <si>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</si>
  <si>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</si>
  <si>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</si>
  <si>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</si>
  <si>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</si>
  <si>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</si>
  <si>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</si>
  <si>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</si>
  <si>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</si>
  <si>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</si>
  <si>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</si>
  <si>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</si>
  <si>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</si>
  <si>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</si>
  <si>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</si>
  <si>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</si>
  <si>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</si>
  <si>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</si>
  <si>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</si>
  <si>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</si>
  <si>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</si>
  <si>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</si>
  <si>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</si>
  <si>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</si>
  <si>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</si>
  <si>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</si>
  <si>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</si>
  <si>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</si>
  <si>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</si>
  <si>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</si>
  <si>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</si>
  <si>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</si>
  <si>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</si>
  <si>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</si>
  <si>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</si>
  <si>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</si>
  <si>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</si>
  <si>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</si>
  <si>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</si>
  <si>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</si>
  <si>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</si>
  <si>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</si>
  <si>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</si>
  <si>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</si>
  <si>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</si>
  <si>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</si>
  <si>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</si>
  <si>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</si>
  <si>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</si>
  <si>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</si>
  <si>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</si>
  <si>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</si>
  <si>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</si>
  <si>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</si>
  <si>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</si>
  <si>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</si>
  <si>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</si>
  <si>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</si>
  <si>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</si>
  <si>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</si>
  <si>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</si>
  <si>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</si>
  <si>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</si>
  <si>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</si>
  <si>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</si>
  <si>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</si>
  <si>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</si>
  <si>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</si>
  <si>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</si>
  <si>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</si>
  <si>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</si>
  <si>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</si>
  <si>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</si>
  <si>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</si>
  <si>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</si>
  <si>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</si>
  <si>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</si>
  <si>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</si>
  <si>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</si>
  <si>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</si>
  <si>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</si>
  <si>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</si>
  <si>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</si>
  <si>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</si>
  <si>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</si>
  <si>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</si>
  <si>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</si>
  <si>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</si>
  <si>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</si>
  <si>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</si>
  <si>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</si>
  <si>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</si>
  <si>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</si>
  <si>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</si>
  <si>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</si>
  <si>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</si>
  <si>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</si>
  <si>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</si>
  <si>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</si>
  <si>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</si>
  <si>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</si>
  <si>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</si>
  <si>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</si>
  <si>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</si>
  <si>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</si>
  <si>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</si>
  <si>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</si>
  <si>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</si>
  <si>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</si>
  <si>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</si>
  <si>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</si>
  <si>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</si>
  <si>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</si>
  <si>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</si>
  <si>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</si>
  <si>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</si>
  <si>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</si>
  <si>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</si>
  <si>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</si>
  <si>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</si>
  <si>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</si>
  <si>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</si>
  <si>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</si>
  <si>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</si>
  <si>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</si>
  <si>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</si>
  <si>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</si>
  <si>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</si>
  <si>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</si>
  <si>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</si>
  <si>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</si>
  <si>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</si>
  <si>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</si>
  <si>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</si>
  <si>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</si>
  <si>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</si>
  <si>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</si>
  <si>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</si>
  <si>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</si>
  <si>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</si>
  <si>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</si>
  <si>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</si>
  <si>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</si>
  <si>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</si>
  <si>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</si>
  <si>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</si>
  <si>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</si>
  <si>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</si>
  <si>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</si>
  <si>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</si>
  <si>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</si>
  <si>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</si>
  <si>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</si>
  <si>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</si>
  <si>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</si>
  <si>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</si>
  <si>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</si>
  <si>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</si>
  <si>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</si>
  <si>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</si>
  <si>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</si>
  <si>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</si>
  <si>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</si>
  <si>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</si>
  <si>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</si>
  <si>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</si>
  <si>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</si>
  <si>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</si>
  <si>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</si>
  <si>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</si>
  <si>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</si>
  <si>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</si>
  <si>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</si>
  <si>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</si>
  <si>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</si>
  <si>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</si>
  <si>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</si>
  <si>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</si>
  <si>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</si>
  <si>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</si>
  <si>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</si>
  <si>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</si>
  <si>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</si>
  <si>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</si>
  <si>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</si>
  <si>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</si>
  <si>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</si>
  <si>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</si>
  <si>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</si>
  <si>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</si>
  <si>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</si>
  <si>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</si>
  <si>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</si>
  <si>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</si>
  <si>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</si>
  <si>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</si>
  <si>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</si>
  <si>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</si>
  <si>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</si>
  <si>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</si>
  <si>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</si>
  <si>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</si>
  <si>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</si>
  <si>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</si>
  <si>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</si>
  <si>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</si>
  <si>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</si>
  <si>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</si>
  <si>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</si>
  <si>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</si>
  <si>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</si>
  <si>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</si>
  <si>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</si>
  <si>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</si>
  <si>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</si>
  <si>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</si>
  <si>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</si>
  <si>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</si>
  <si>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</si>
  <si>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</si>
  <si>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</si>
  <si>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</si>
  <si>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</si>
  <si>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</si>
  <si>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</si>
  <si>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</si>
  <si>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</si>
  <si>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</si>
  <si>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</si>
  <si>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</si>
  <si>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</si>
  <si>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</si>
  <si>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</si>
  <si>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</si>
  <si>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</si>
  <si>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</si>
  <si>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</si>
  <si>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</si>
  <si>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</si>
  <si>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</si>
  <si>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</si>
  <si>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</si>
  <si>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</si>
  <si>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</si>
  <si>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</si>
  <si>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</si>
  <si>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</si>
  <si>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</si>
  <si>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</si>
  <si>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</si>
  <si>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</si>
  <si>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</si>
  <si>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</si>
  <si>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</si>
  <si>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</si>
  <si>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</si>
  <si>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</si>
  <si>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</si>
  <si>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</si>
  <si>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</si>
  <si>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</si>
  <si>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</si>
  <si>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</si>
  <si>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</si>
  <si>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</si>
  <si>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</si>
  <si>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</si>
  <si>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</si>
  <si>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</si>
  <si>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</si>
  <si>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</si>
  <si>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</si>
  <si>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</si>
  <si>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</si>
  <si>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</si>
  <si>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</si>
  <si>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</si>
  <si>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</si>
  <si>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</si>
  <si>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</si>
  <si>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</si>
  <si>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</si>
  <si>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</si>
  <si>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</si>
  <si>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</si>
  <si>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</si>
  <si>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</si>
  <si>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</si>
  <si>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</si>
  <si>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</si>
  <si>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</si>
  <si>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</si>
  <si>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</si>
  <si>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</si>
  <si>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</si>
  <si>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</si>
  <si>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</si>
  <si>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</si>
  <si>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</si>
  <si>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</si>
  <si>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</si>
  <si>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</si>
  <si>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</si>
  <si>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</si>
  <si>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</si>
  <si>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</si>
  <si>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</si>
  <si>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</si>
  <si>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</si>
  <si>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</si>
  <si>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</si>
  <si>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</si>
  <si>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</si>
  <si>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</si>
  <si>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</si>
  <si>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</si>
  <si>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</si>
  <si>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</si>
  <si>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</si>
  <si>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</si>
  <si>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</si>
  <si>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</si>
  <si>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</si>
  <si>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</si>
  <si>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</si>
  <si>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</si>
  <si>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</si>
  <si>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</si>
  <si>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</si>
  <si>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</si>
  <si>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</si>
  <si>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</si>
  <si>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</si>
  <si>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</si>
  <si>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</si>
  <si>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</si>
  <si>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</si>
  <si>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</si>
  <si>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</si>
  <si>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</si>
  <si>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</si>
  <si>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</si>
  <si>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</si>
  <si>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</si>
  <si>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</si>
  <si>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</si>
  <si>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</si>
  <si>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</si>
  <si>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</si>
  <si>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</si>
  <si>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</si>
  <si>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</si>
  <si>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</si>
  <si>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</si>
  <si>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</si>
  <si>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</si>
  <si>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</si>
  <si>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</si>
  <si>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</si>
  <si>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</si>
  <si>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</si>
  <si>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</si>
  <si>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</si>
  <si>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</si>
  <si>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</si>
  <si>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</si>
  <si>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</si>
  <si>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</si>
  <si>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</si>
  <si>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</si>
  <si>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</si>
  <si>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</si>
  <si>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</si>
  <si>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</si>
  <si>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</si>
  <si>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</si>
  <si>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</si>
  <si>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</si>
  <si>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</si>
  <si>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</si>
  <si>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</si>
  <si>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</si>
  <si>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</si>
  <si>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</si>
  <si>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</si>
  <si>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</si>
  <si>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</si>
  <si>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</si>
  <si>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</si>
  <si>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</si>
  <si>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</si>
  <si>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</si>
  <si>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</si>
  <si>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</si>
  <si>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</si>
  <si>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</si>
  <si>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</si>
  <si>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</si>
  <si>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</si>
  <si>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</si>
  <si>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</si>
  <si>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</si>
  <si>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</si>
  <si>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</si>
  <si>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</si>
  <si>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</si>
  <si>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</si>
  <si>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</si>
  <si>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</si>
  <si>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</si>
  <si>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</si>
  <si>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</si>
  <si>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</si>
  <si>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</si>
  <si>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</si>
  <si>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</si>
  <si>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</si>
  <si>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</si>
  <si>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</si>
  <si>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</si>
  <si>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</si>
  <si>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</si>
  <si>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</si>
  <si>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</si>
  <si>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</si>
  <si>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</si>
  <si>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</si>
  <si>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</si>
  <si>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</si>
  <si>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</si>
  <si>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</si>
  <si>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</si>
  <si>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</si>
  <si>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</si>
  <si>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</si>
  <si>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</si>
  <si>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</si>
  <si>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</si>
  <si>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</si>
  <si>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</si>
  <si>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</si>
  <si>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</si>
  <si>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</si>
  <si>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</si>
  <si>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</si>
  <si>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</si>
  <si>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</si>
  <si>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</si>
  <si>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</si>
  <si>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</si>
  <si>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</si>
  <si>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</si>
  <si>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</si>
  <si>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</si>
  <si>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</si>
  <si>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</si>
  <si>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</si>
  <si>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</si>
  <si>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</si>
  <si>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</si>
  <si>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</si>
  <si>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</si>
  <si>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</si>
  <si>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</si>
  <si>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</si>
  <si>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</si>
  <si>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</si>
  <si>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</si>
  <si>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</si>
  <si>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</si>
  <si>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</si>
  <si>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</si>
  <si>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</si>
  <si>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</si>
  <si>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</si>
  <si>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</si>
  <si>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</si>
  <si>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</si>
  <si>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</si>
  <si>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</si>
  <si>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</si>
  <si>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</si>
  <si>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</si>
  <si>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</si>
  <si>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</si>
  <si>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</si>
  <si>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</si>
  <si>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</si>
  <si>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</si>
  <si>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</si>
  <si>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</si>
  <si>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</si>
  <si>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</si>
  <si>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</si>
  <si>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</si>
  <si>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</si>
  <si>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</si>
  <si>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</si>
  <si>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</si>
  <si>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</si>
  <si>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</si>
  <si>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</si>
  <si>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</si>
  <si>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</si>
  <si>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</si>
  <si>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</si>
  <si>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</si>
  <si>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</si>
  <si>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</si>
  <si>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</si>
  <si>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</si>
  <si>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</si>
  <si>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</si>
  <si>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</si>
  <si>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</si>
  <si>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</si>
  <si>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</si>
  <si>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</si>
  <si>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</si>
  <si>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</si>
  <si>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</si>
  <si>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</si>
  <si>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</si>
  <si>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</si>
  <si>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</si>
  <si>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</si>
  <si>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</si>
  <si>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</si>
  <si>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</si>
  <si>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</si>
  <si>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</si>
  <si>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</si>
  <si>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</si>
  <si>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</si>
  <si>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</si>
  <si>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</si>
  <si>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</si>
  <si>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</si>
  <si>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</si>
  <si>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</si>
  <si>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</si>
  <si>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</si>
  <si>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</si>
  <si>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</si>
  <si>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</si>
  <si>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</si>
  <si>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</si>
  <si>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</si>
  <si>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</si>
  <si>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</si>
  <si>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</si>
  <si>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</si>
  <si>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</si>
  <si>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</si>
  <si>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</si>
  <si>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</si>
  <si>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</si>
  <si>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</si>
  <si>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</si>
  <si>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</si>
  <si>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</si>
  <si>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</si>
  <si>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</si>
  <si>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</si>
  <si>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</si>
  <si>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</si>
  <si>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</si>
  <si>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</si>
  <si>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</si>
  <si>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</si>
  <si>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</si>
  <si>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</si>
  <si>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</si>
  <si>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</si>
  <si>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</si>
  <si>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</si>
  <si>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</si>
  <si>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</si>
  <si>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</si>
  <si>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</si>
  <si>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</si>
  <si>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</si>
  <si>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</si>
  <si>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</si>
  <si>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</si>
  <si>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</si>
  <si>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</si>
  <si>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</si>
  <si>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</si>
  <si>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</si>
  <si>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</si>
  <si>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</si>
  <si>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</si>
  <si>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</si>
  <si>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</si>
  <si>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</si>
  <si>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</si>
  <si>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</si>
  <si>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</si>
  <si>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</si>
  <si>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</si>
  <si>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</si>
  <si>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</si>
  <si>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</si>
  <si>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</si>
  <si>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</si>
  <si>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</si>
  <si>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</si>
  <si>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</si>
  <si>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</si>
  <si>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</si>
  <si>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</si>
  <si>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</si>
  <si>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</si>
  <si>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</si>
  <si>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</si>
  <si>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</si>
  <si>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</si>
  <si>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</si>
  <si>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</si>
  <si>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</si>
  <si>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</si>
  <si>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</si>
  <si>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</si>
  <si>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</si>
  <si>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</si>
  <si>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</si>
  <si>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</si>
  <si>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</si>
  <si>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</si>
  <si>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</si>
  <si>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</si>
  <si>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</si>
  <si>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</si>
  <si>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</si>
  <si>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</si>
  <si>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</si>
  <si>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</si>
  <si>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</si>
  <si>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</si>
  <si>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</si>
  <si>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</si>
  <si>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</si>
  <si>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</si>
  <si>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</si>
  <si>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</si>
  <si>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</si>
  <si>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</si>
  <si>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</si>
  <si>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</si>
  <si>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</si>
  <si>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</si>
  <si>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</si>
  <si>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</si>
  <si>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</si>
  <si>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</si>
  <si>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</si>
  <si>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</si>
  <si>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</si>
  <si>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</si>
  <si>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</si>
  <si>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</si>
  <si>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</si>
  <si>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</si>
  <si>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</si>
  <si>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</si>
  <si>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</si>
  <si>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</si>
  <si>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</si>
  <si>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</si>
  <si>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</si>
  <si>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</si>
  <si>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</si>
  <si>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</si>
  <si>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</si>
  <si>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</si>
  <si>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</si>
  <si>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</si>
  <si>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</si>
  <si>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</si>
  <si>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</si>
  <si>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</si>
  <si>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</si>
  <si>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</si>
  <si>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</si>
  <si>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</si>
  <si>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</si>
  <si>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</si>
  <si>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</si>
  <si>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</si>
  <si>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</si>
  <si>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</si>
  <si>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</si>
  <si>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</si>
  <si>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</si>
  <si>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</si>
  <si>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</si>
  <si>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</si>
  <si>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</si>
  <si>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</si>
  <si>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</si>
  <si>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</si>
  <si>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</si>
  <si>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</si>
  <si>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</si>
  <si>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</si>
  <si>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</si>
  <si>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</si>
  <si>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</si>
  <si>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</si>
  <si>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</si>
  <si>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</si>
  <si>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</si>
  <si>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</si>
  <si>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</si>
  <si>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</si>
  <si>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</si>
  <si>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</si>
  <si>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</si>
  <si>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</si>
  <si>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</si>
  <si>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</si>
  <si>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</si>
  <si>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</si>
  <si>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</si>
  <si>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</si>
  <si>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</si>
  <si>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</si>
  <si>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</si>
  <si>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</si>
  <si>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</si>
  <si>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</si>
  <si>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</si>
  <si>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</si>
  <si>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</si>
  <si>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</si>
  <si>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</si>
  <si>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</si>
  <si>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</si>
  <si>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</si>
  <si>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</si>
  <si>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</si>
  <si>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</si>
  <si>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</si>
  <si>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</si>
  <si>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</si>
  <si>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</si>
  <si>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</si>
  <si>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</si>
  <si>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</si>
  <si>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</si>
  <si>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</si>
  <si>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</si>
  <si>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</si>
  <si>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</si>
  <si>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</si>
  <si>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</si>
  <si>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</si>
  <si>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</si>
  <si>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</si>
  <si>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</si>
  <si>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</si>
  <si>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</si>
  <si>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</si>
  <si>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</si>
  <si>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</si>
  <si>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</si>
  <si>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</si>
  <si>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</si>
  <si>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</si>
  <si>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</si>
  <si>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</si>
  <si>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</si>
  <si>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</si>
  <si>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</si>
  <si>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</si>
  <si>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</si>
  <si>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</si>
  <si>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</si>
  <si>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</si>
  <si>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</si>
  <si>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</si>
  <si>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</si>
  <si>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</si>
  <si>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</si>
  <si>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</si>
  <si>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</si>
  <si>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</si>
  <si>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</si>
  <si>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</si>
  <si>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</si>
  <si>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</si>
  <si>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</si>
  <si>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</si>
  <si>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</si>
  <si>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</si>
  <si>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</si>
  <si>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</si>
  <si>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</si>
  <si>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</si>
  <si>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</si>
  <si>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</si>
  <si>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</si>
  <si>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</si>
  <si>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</si>
  <si>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</si>
  <si>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</si>
  <si>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</si>
  <si>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</si>
  <si>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</si>
  <si>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</si>
  <si>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</si>
  <si>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</si>
  <si>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</si>
  <si>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</si>
  <si>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</si>
  <si>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</si>
  <si>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</si>
  <si>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</si>
  <si>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</si>
  <si>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</si>
  <si>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</si>
  <si>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</si>
  <si>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</si>
  <si>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</si>
  <si>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</si>
  <si>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</si>
  <si>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</si>
  <si>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</si>
  <si>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</si>
  <si>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</si>
  <si>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</si>
  <si>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</si>
  <si>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</si>
  <si>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</si>
  <si>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</si>
  <si>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</si>
  <si>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</si>
  <si>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</si>
  <si>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</si>
  <si>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</si>
  <si>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</si>
  <si>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</si>
  <si>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</si>
  <si>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</si>
  <si>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</si>
  <si>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</si>
  <si>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</si>
  <si>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</si>
  <si>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</si>
  <si>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</si>
  <si>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</si>
  <si>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</si>
  <si>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</si>
  <si>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</si>
  <si>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</si>
  <si>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</si>
  <si>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</si>
  <si>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</si>
  <si>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</si>
  <si>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</si>
  <si>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</si>
  <si>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</si>
  <si>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</si>
  <si>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</si>
  <si>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</si>
  <si>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</si>
  <si>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</si>
  <si>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</si>
  <si>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</si>
  <si>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</si>
  <si>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</si>
  <si>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</si>
  <si>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</si>
  <si>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</si>
  <si>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</si>
  <si>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</si>
  <si>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</si>
  <si>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</si>
  <si>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</si>
  <si>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</si>
  <si>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</si>
  <si>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</si>
  <si>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</si>
  <si>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</si>
  <si>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</si>
  <si>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</si>
  <si>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</si>
  <si>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</si>
  <si>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</si>
  <si>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</si>
  <si>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</si>
  <si>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</si>
  <si>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</si>
  <si>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</si>
  <si>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</si>
  <si>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</si>
  <si>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</si>
  <si>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</si>
  <si>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</si>
  <si>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</si>
  <si>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</si>
  <si>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</si>
  <si>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</si>
  <si>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</si>
  <si>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</si>
  <si>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</si>
  <si>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</si>
  <si>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</si>
  <si>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</si>
  <si>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</si>
  <si>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</si>
  <si>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</si>
  <si>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</si>
  <si>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</si>
  <si>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</si>
  <si>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</si>
  <si>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</si>
  <si>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</si>
  <si>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</si>
  <si>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</si>
  <si>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</si>
  <si>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</si>
  <si>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</si>
  <si>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</si>
  <si>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</si>
  <si>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</si>
  <si>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</si>
  <si>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</si>
  <si>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</si>
  <si>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</si>
  <si>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</si>
  <si>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</si>
  <si>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</si>
  <si>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</si>
  <si>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</si>
  <si>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</si>
  <si>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</si>
  <si>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</si>
  <si>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</si>
  <si>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</si>
  <si>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</si>
  <si>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</si>
  <si>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</si>
  <si>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</si>
  <si>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</si>
  <si>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</si>
  <si>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</si>
  <si>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</si>
  <si>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</si>
  <si>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</si>
  <si>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</si>
  <si>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</si>
  <si>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</si>
  <si>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</si>
  <si>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</si>
  <si>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</si>
  <si>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</si>
  <si>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</si>
  <si>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</si>
  <si>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</si>
  <si>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</si>
  <si>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</si>
  <si>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</si>
  <si>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</si>
  <si>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</si>
  <si>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</si>
  <si>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</si>
  <si>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</si>
  <si>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</si>
  <si>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</si>
  <si>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</si>
  <si>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</si>
  <si>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</si>
  <si>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</si>
  <si>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</si>
  <si>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</si>
  <si>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</si>
  <si>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</si>
  <si>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</si>
  <si>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</si>
  <si>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</si>
  <si>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</si>
  <si>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</si>
  <si>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</si>
  <si>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</si>
  <si>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</si>
  <si>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</si>
  <si>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</si>
  <si>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</si>
  <si>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</si>
  <si>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</si>
  <si>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</si>
  <si>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</si>
  <si>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</si>
  <si>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</si>
  <si>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</si>
  <si>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</si>
  <si>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</si>
  <si>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</si>
  <si>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</si>
  <si>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</si>
  <si>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</si>
  <si>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</si>
  <si>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</si>
  <si>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</si>
  <si>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</si>
  <si>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</si>
  <si>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</si>
  <si>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</si>
  <si>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</si>
  <si>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</si>
  <si>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</si>
  <si>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</si>
  <si>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</si>
  <si>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</si>
  <si>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</si>
  <si>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</si>
  <si>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</si>
  <si>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</si>
  <si>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</si>
  <si>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</si>
  <si>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</si>
  <si>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</si>
  <si>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</si>
  <si>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</si>
  <si>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</si>
  <si>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</si>
  <si>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</si>
  <si>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</si>
  <si>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</si>
  <si>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</si>
  <si>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</si>
  <si>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</si>
  <si>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</si>
  <si>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</si>
  <si>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</si>
  <si>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</si>
  <si>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</si>
  <si>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</si>
  <si>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</si>
  <si>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</si>
  <si>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</si>
  <si>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</si>
  <si>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</si>
  <si>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</si>
  <si>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</si>
  <si>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</si>
  <si>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</si>
  <si>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</si>
  <si>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</si>
  <si>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</si>
  <si>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</si>
  <si>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</si>
  <si>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</si>
  <si>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</si>
  <si>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</si>
  <si>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</si>
  <si>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</si>
  <si>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</si>
  <si>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</si>
  <si>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</si>
  <si>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</si>
  <si>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</si>
  <si>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</si>
  <si>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</si>
  <si>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</si>
  <si>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</si>
  <si>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</si>
  <si>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</si>
  <si>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</si>
  <si>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</si>
  <si>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</si>
  <si>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</si>
  <si>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</si>
  <si>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</si>
  <si>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</si>
  <si>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</si>
  <si>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</si>
  <si>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</si>
  <si>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</si>
  <si>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</si>
  <si>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</si>
  <si>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</si>
  <si>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</si>
  <si>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</si>
  <si>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</si>
  <si>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</si>
  <si>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</si>
  <si>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</si>
  <si>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</si>
  <si>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</si>
  <si>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</si>
  <si>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</si>
  <si>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</si>
  <si>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</si>
  <si>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</si>
  <si>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</si>
  <si>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</si>
  <si>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</si>
  <si>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</si>
  <si>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</si>
  <si>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</si>
  <si>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</si>
  <si>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</si>
  <si>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</si>
  <si>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</si>
  <si>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</si>
  <si>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</si>
  <si>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</si>
  <si>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</si>
  <si>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</si>
  <si>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</si>
  <si>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</si>
  <si>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</si>
  <si>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</si>
  <si>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</si>
  <si>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</si>
  <si>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</si>
  <si>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</si>
  <si>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</si>
  <si>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</si>
  <si>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</si>
  <si>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</si>
  <si>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</si>
  <si>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</si>
  <si>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</si>
  <si>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</si>
  <si>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</si>
  <si>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</si>
  <si>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</si>
  <si>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</si>
  <si>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</si>
  <si>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</si>
  <si>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</si>
  <si>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</si>
  <si>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</si>
  <si>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</si>
  <si>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</si>
  <si>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</si>
  <si>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</si>
  <si>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</si>
  <si>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</si>
  <si>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</si>
  <si>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</si>
  <si>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</si>
  <si>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</si>
  <si>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</si>
  <si>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</si>
  <si>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</si>
  <si>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</si>
  <si>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</si>
  <si>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</si>
  <si>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</si>
  <si>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</si>
  <si>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</si>
  <si>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</si>
  <si>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</si>
  <si>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</si>
  <si>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</si>
  <si>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</si>
  <si>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</si>
  <si>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</si>
  <si>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</si>
  <si>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</si>
  <si>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</si>
  <si>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</si>
  <si>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</si>
  <si>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</si>
  <si>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</si>
  <si>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</si>
  <si>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</si>
  <si>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</si>
  <si>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</si>
  <si>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</si>
  <si>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</si>
  <si>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</si>
  <si>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</si>
  <si>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</si>
  <si>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</si>
  <si>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</si>
  <si>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</si>
  <si>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</si>
  <si>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</si>
  <si>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</si>
  <si>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</si>
  <si>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</si>
  <si>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</si>
  <si>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</si>
  <si>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</si>
  <si>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</si>
  <si>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</si>
  <si>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</si>
  <si>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</si>
  <si>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</si>
  <si>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</si>
  <si>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</si>
  <si>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</si>
  <si>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</si>
  <si>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</si>
  <si>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</si>
  <si>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</si>
  <si>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</si>
  <si>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</si>
  <si>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</si>
  <si>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</si>
  <si>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</si>
  <si>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</si>
  <si>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</si>
  <si>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</si>
  <si>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</si>
  <si>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</si>
  <si>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</si>
  <si>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</si>
  <si>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</si>
  <si>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</si>
  <si>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</si>
  <si>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</si>
  <si>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</si>
  <si>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</si>
  <si>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</si>
  <si>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</si>
  <si>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</si>
  <si>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</si>
  <si>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</si>
  <si>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</si>
  <si>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</si>
  <si>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</si>
  <si>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</si>
  <si>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</si>
  <si>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</si>
  <si>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</si>
  <si>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</si>
  <si>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</si>
  <si>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</si>
  <si>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</si>
  <si>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</si>
  <si>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</si>
  <si>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</si>
  <si>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</si>
  <si>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</si>
  <si>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</si>
  <si>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</si>
  <si>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</si>
  <si>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</si>
  <si>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</si>
  <si>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</si>
  <si>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</si>
  <si>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</si>
  <si>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</si>
  <si>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</si>
  <si>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</si>
  <si>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</si>
  <si>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</si>
  <si>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</si>
  <si>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</si>
  <si>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</si>
  <si>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</si>
  <si>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</si>
  <si>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</si>
  <si>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</si>
  <si>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</si>
  <si>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</si>
  <si>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</si>
  <si>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</si>
  <si>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</si>
  <si>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</si>
  <si>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</si>
  <si>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</si>
  <si>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</si>
  <si>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</si>
  <si>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</si>
  <si>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</si>
  <si>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</si>
  <si>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</si>
  <si>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</si>
  <si>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</si>
  <si>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</si>
  <si>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</si>
  <si>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</si>
  <si>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</si>
  <si>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</si>
  <si>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</si>
  <si>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</si>
  <si>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</si>
  <si>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</si>
  <si>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</si>
  <si>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</si>
  <si>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</si>
  <si>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</si>
  <si>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</si>
  <si>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</si>
  <si>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</si>
  <si>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</si>
  <si>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</si>
  <si>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</si>
  <si>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</si>
  <si>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</si>
  <si>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</si>
  <si>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</si>
  <si>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</si>
  <si>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</si>
  <si>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</si>
  <si>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</si>
  <si>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</si>
  <si>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</si>
  <si>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</si>
  <si>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</si>
  <si>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</si>
  <si>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</si>
  <si>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</si>
  <si>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</si>
  <si>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</si>
  <si>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</si>
  <si>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</si>
  <si>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</si>
  <si>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</si>
  <si>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</si>
  <si>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</si>
  <si>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</si>
  <si>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</si>
  <si>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</si>
  <si>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</si>
  <si>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</si>
  <si>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</si>
  <si>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</si>
  <si>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</si>
  <si>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</si>
  <si>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</si>
  <si>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</si>
  <si>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</si>
  <si>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</si>
  <si>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</si>
  <si>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</si>
  <si>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</si>
  <si>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</si>
  <si>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</si>
  <si>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</si>
  <si>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</si>
  <si>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</si>
  <si>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</si>
  <si>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</si>
  <si>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</si>
  <si>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</si>
  <si>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</si>
  <si>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</si>
  <si>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</si>
  <si>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</si>
  <si>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</si>
  <si>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</si>
  <si>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</si>
  <si>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</si>
  <si>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</si>
  <si>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</si>
  <si>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</si>
  <si>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</si>
  <si>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</si>
  <si>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</si>
  <si>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</si>
  <si>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</si>
  <si>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</si>
  <si>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</si>
  <si>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</si>
  <si>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</si>
  <si>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</si>
  <si>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</si>
  <si>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</si>
  <si>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</si>
  <si>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</si>
  <si>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</si>
  <si>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</si>
  <si>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</si>
  <si>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</si>
  <si>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</si>
  <si>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</si>
  <si>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</si>
  <si>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</si>
  <si>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</si>
  <si>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</si>
  <si>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</si>
  <si>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</si>
  <si>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</si>
  <si>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</si>
  <si>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</si>
  <si>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</si>
  <si>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</si>
  <si>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</si>
  <si>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</si>
  <si>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</si>
  <si>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</si>
  <si>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</si>
  <si>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</si>
  <si>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</si>
  <si>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</si>
  <si>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</si>
  <si>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</si>
  <si>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</si>
  <si>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</si>
  <si>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</si>
  <si>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</si>
  <si>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</si>
  <si>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</si>
  <si>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</si>
  <si>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</si>
  <si>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</si>
  <si>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</si>
  <si>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</si>
  <si>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</si>
  <si>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</si>
  <si>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</si>
  <si>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</si>
  <si>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</si>
  <si>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</si>
  <si>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</si>
  <si>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</si>
  <si>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</si>
  <si>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</si>
  <si>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</si>
  <si>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</si>
  <si>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</si>
  <si>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</si>
  <si>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</si>
  <si>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</si>
  <si>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</si>
  <si>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</si>
  <si>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</si>
  <si>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</si>
  <si>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</si>
  <si>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</si>
  <si>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</si>
  <si>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</si>
  <si>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</si>
  <si>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</si>
  <si>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</si>
  <si>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</si>
  <si>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</si>
  <si>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</si>
  <si>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</si>
  <si>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</si>
  <si>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</si>
  <si>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</si>
  <si>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</si>
  <si>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</si>
  <si>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</si>
  <si>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</si>
  <si>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</si>
  <si>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</si>
  <si>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</si>
  <si>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</si>
  <si>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</si>
  <si>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</si>
  <si>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</si>
  <si>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</si>
  <si>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</si>
  <si>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</si>
  <si>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</si>
  <si>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</si>
  <si>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</si>
  <si>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</si>
  <si>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</si>
  <si>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</si>
  <si>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</si>
  <si>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</si>
  <si>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</si>
  <si>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</si>
  <si>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</si>
  <si>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</si>
  <si>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</si>
  <si>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</si>
  <si>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</si>
  <si>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</si>
  <si>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</si>
  <si>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</si>
  <si>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</si>
  <si>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</si>
  <si>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</si>
  <si>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</si>
  <si>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</si>
  <si>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</si>
  <si>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</si>
  <si>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</si>
  <si>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</si>
  <si>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</si>
  <si>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</si>
  <si>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</si>
  <si>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</si>
  <si>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</si>
  <si>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</si>
  <si>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</si>
  <si>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</si>
  <si>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</si>
  <si>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</si>
  <si>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</si>
  <si>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</si>
  <si>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</si>
  <si>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</si>
  <si>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</si>
  <si>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</si>
  <si>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</si>
  <si>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</si>
  <si>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</si>
  <si>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</si>
  <si>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</si>
  <si>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</si>
  <si>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</si>
  <si>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</si>
  <si>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</si>
  <si>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</si>
  <si>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</si>
  <si>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</si>
  <si>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</si>
  <si>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</si>
  <si>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</si>
  <si>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</si>
  <si>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</si>
  <si>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</si>
  <si>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</si>
  <si>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</si>
  <si>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</si>
  <si>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</si>
  <si>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</si>
  <si>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</si>
  <si>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</si>
  <si>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</si>
  <si>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</si>
  <si>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</si>
  <si>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</si>
  <si>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</si>
  <si>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</si>
  <si>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</si>
  <si>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</si>
  <si>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</si>
  <si>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</si>
  <si>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</si>
  <si>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</si>
  <si>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</si>
  <si>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</si>
  <si>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</si>
  <si>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</si>
  <si>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</si>
  <si>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</si>
  <si>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</si>
  <si>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</si>
  <si>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</si>
  <si>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</si>
  <si>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</si>
  <si>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</si>
  <si>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</si>
  <si>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</si>
  <si>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</si>
  <si>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</si>
  <si>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</si>
  <si>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</si>
  <si>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</si>
  <si>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</si>
  <si>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</si>
  <si>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</si>
  <si>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</si>
  <si>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</si>
  <si>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</si>
  <si>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</si>
  <si>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</si>
  <si>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</si>
  <si>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</si>
  <si>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</si>
  <si>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</si>
  <si>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</si>
  <si>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</si>
  <si>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</si>
  <si>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</si>
  <si>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</si>
  <si>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</si>
  <si>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</si>
  <si>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</si>
  <si>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</si>
  <si>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</si>
  <si>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</si>
  <si>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</si>
  <si>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</si>
  <si>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</si>
  <si>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</si>
  <si>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</si>
  <si>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</si>
  <si>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</si>
  <si>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</si>
  <si>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</si>
  <si>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</si>
  <si>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</si>
  <si>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</si>
  <si>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</si>
  <si>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</si>
  <si>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</si>
  <si>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</si>
  <si>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</si>
  <si>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</si>
  <si>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</si>
  <si>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</si>
  <si>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</si>
  <si>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</si>
  <si>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</si>
  <si>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</si>
  <si>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</si>
  <si>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</si>
  <si>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</si>
  <si>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</si>
  <si>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</si>
  <si>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</si>
  <si>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</si>
  <si>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</si>
  <si>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</si>
  <si>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</si>
  <si>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</si>
  <si>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</si>
  <si>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</si>
  <si>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</si>
  <si>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</si>
  <si>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</si>
  <si>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</si>
  <si>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</si>
  <si>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</si>
  <si>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</si>
  <si>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</si>
  <si>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</si>
  <si>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</si>
  <si>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</si>
  <si>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</si>
  <si>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</si>
  <si>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</si>
  <si>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</si>
  <si>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</si>
  <si>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</si>
  <si>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</si>
  <si>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</si>
  <si>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</si>
  <si>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</si>
  <si>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</si>
  <si>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</si>
  <si>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</si>
  <si>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</si>
  <si>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</si>
  <si>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</si>
  <si>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</si>
  <si>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</si>
  <si>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</si>
  <si>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</si>
  <si>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</si>
  <si>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</si>
  <si>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</si>
  <si>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</si>
  <si>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</si>
  <si>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</si>
  <si>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</si>
  <si>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</si>
  <si>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</si>
  <si>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</si>
  <si>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</si>
  <si>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</si>
  <si>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</si>
  <si>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</si>
  <si>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</si>
  <si>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</si>
  <si>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</si>
  <si>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</si>
  <si>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</si>
  <si>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</si>
  <si>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</si>
  <si>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</si>
  <si>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</si>
  <si>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</si>
  <si>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</si>
  <si>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</si>
  <si>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</si>
  <si>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</si>
  <si>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</si>
  <si>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</si>
  <si>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</si>
  <si>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</si>
  <si>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</si>
  <si>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</si>
  <si>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</si>
  <si>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</si>
  <si>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</si>
  <si>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</si>
  <si>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</si>
  <si>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</si>
  <si>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</si>
  <si>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</si>
  <si>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</si>
  <si>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</si>
  <si>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</si>
  <si>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</si>
  <si>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</si>
  <si>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</si>
  <si>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</si>
  <si>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</si>
  <si>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</si>
  <si>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</si>
  <si>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</si>
  <si>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</si>
  <si>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</si>
  <si>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</si>
  <si>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</si>
  <si>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</si>
  <si>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</si>
  <si>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</si>
  <si>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</si>
  <si>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</si>
  <si>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</si>
  <si>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</si>
  <si>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</si>
  <si>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</si>
  <si>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</si>
  <si>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</si>
  <si>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</si>
  <si>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</si>
  <si>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</si>
  <si>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</si>
  <si>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</si>
  <si>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</si>
  <si>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</si>
  <si>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</si>
  <si>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</si>
  <si>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</si>
  <si>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</si>
  <si>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</si>
  <si>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</si>
  <si>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</si>
  <si>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</si>
  <si>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</si>
  <si>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</si>
  <si>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</si>
  <si>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</si>
  <si>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</si>
  <si>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</si>
  <si>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</si>
  <si>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</si>
  <si>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</si>
  <si>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</si>
  <si>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</si>
  <si>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</si>
  <si>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</si>
  <si>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</si>
  <si>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</si>
  <si>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</si>
  <si>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</si>
  <si>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</si>
  <si>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</si>
  <si>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</si>
  <si>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</si>
  <si>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</si>
  <si>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</si>
  <si>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</si>
  <si>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</si>
  <si>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</si>
  <si>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</si>
  <si>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</si>
  <si>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</si>
  <si>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</si>
  <si>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</si>
  <si>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</si>
  <si>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</si>
  <si>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</si>
  <si>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</si>
  <si>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</si>
  <si>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</si>
  <si>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</si>
  <si>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</si>
  <si>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</si>
  <si>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</si>
  <si>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</si>
  <si>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</si>
  <si>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</si>
  <si>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</si>
  <si>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</si>
  <si>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</si>
  <si>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</si>
  <si>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</si>
  <si>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</si>
  <si>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</si>
  <si>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</si>
  <si>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</si>
  <si>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</si>
  <si>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</si>
  <si>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</si>
  <si>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</si>
  <si>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</si>
  <si>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</si>
  <si>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</si>
  <si>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</si>
  <si>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</si>
  <si>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</si>
  <si>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</si>
  <si>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</si>
  <si>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</si>
  <si>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</si>
  <si>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</si>
  <si>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</si>
  <si>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</si>
  <si>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</si>
  <si>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</si>
  <si>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</si>
  <si>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</si>
  <si>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</si>
  <si>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</si>
  <si>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</si>
  <si>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</si>
  <si>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</si>
  <si>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</si>
  <si>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</si>
  <si>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</si>
  <si>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</si>
  <si>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</si>
  <si>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</si>
  <si>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</si>
  <si>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</si>
  <si>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</si>
  <si>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</si>
  <si>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</si>
  <si>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</si>
  <si>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</si>
  <si>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</si>
  <si>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</si>
  <si>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</si>
  <si>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</si>
  <si>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</si>
  <si>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</si>
  <si>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</si>
  <si>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</si>
  <si>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</si>
  <si>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</si>
  <si>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</si>
  <si>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</si>
  <si>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</si>
  <si>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</si>
  <si>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</si>
  <si>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</si>
  <si>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</si>
  <si>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</si>
  <si>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</si>
  <si>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</si>
  <si>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</si>
  <si>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</si>
  <si>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</si>
  <si>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</si>
  <si>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</si>
  <si>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</si>
  <si>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</si>
  <si>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</si>
  <si>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</si>
  <si>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</si>
  <si>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</si>
  <si>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</si>
  <si>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</si>
  <si>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</si>
  <si>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</si>
  <si>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</si>
  <si>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</si>
  <si>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</si>
  <si>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</si>
  <si>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</si>
  <si>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</si>
  <si>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</si>
  <si>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</si>
  <si>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</si>
  <si>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</si>
  <si>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</si>
  <si>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</si>
  <si>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</si>
  <si>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</si>
  <si>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</si>
  <si>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</si>
  <si>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</si>
  <si>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</si>
  <si>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</si>
  <si>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</si>
  <si>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</si>
  <si>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</si>
  <si>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</si>
  <si>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</si>
  <si>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</si>
  <si>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</si>
  <si>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</si>
  <si>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</si>
  <si>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</si>
  <si>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</si>
  <si>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</si>
  <si>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</si>
  <si>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</si>
  <si>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</si>
  <si>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</si>
  <si>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</si>
  <si>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</si>
  <si>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</si>
  <si>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</si>
  <si>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</si>
  <si>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</si>
  <si>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</si>
  <si>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</si>
  <si>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</si>
  <si>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</si>
  <si>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</si>
  <si>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</si>
  <si>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</si>
  <si>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</si>
  <si>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</si>
  <si>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</si>
  <si>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</si>
  <si>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</si>
  <si>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</si>
  <si>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</si>
  <si>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</si>
  <si>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</si>
  <si>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</si>
  <si>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</si>
  <si>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</si>
  <si>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</si>
  <si>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</si>
  <si>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</si>
  <si>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</si>
  <si>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</si>
  <si>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</si>
  <si>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</si>
  <si>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</si>
  <si>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</si>
  <si>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</si>
  <si>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</si>
  <si>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</si>
  <si>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</si>
  <si>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</si>
  <si>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</si>
  <si>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</si>
  <si>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</si>
  <si>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</si>
  <si>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</si>
  <si>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</si>
  <si>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</si>
  <si>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</si>
  <si>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</si>
  <si>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</si>
  <si>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</si>
  <si>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</si>
  <si>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</si>
  <si>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</si>
  <si>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</si>
  <si>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</si>
  <si>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</si>
  <si>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</si>
  <si>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</si>
  <si>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</si>
  <si>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</si>
  <si>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</si>
  <si>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</si>
  <si>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</si>
  <si>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</si>
  <si>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</si>
  <si>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</si>
  <si>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</si>
  <si>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</si>
  <si>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</si>
  <si>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</si>
  <si>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</si>
  <si>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</si>
  <si>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</si>
  <si>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</si>
  <si>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</si>
  <si>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</si>
  <si>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</si>
  <si>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</si>
  <si>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</si>
  <si>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</si>
  <si>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</si>
  <si>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</si>
  <si>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</si>
  <si>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</si>
  <si>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</si>
  <si>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</si>
  <si>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</si>
  <si>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</si>
  <si>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</si>
  <si>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</si>
  <si>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</si>
  <si>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</si>
  <si>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</si>
  <si>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</si>
  <si>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</si>
  <si>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</si>
  <si>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</si>
  <si>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</si>
  <si>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</si>
  <si>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</si>
  <si>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</si>
  <si>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</si>
  <si>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</si>
  <si>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</si>
  <si>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</si>
  <si>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</si>
  <si>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</si>
  <si>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</si>
  <si>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</si>
  <si>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</si>
  <si>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</si>
  <si>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</si>
  <si>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</si>
  <si>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</si>
  <si>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</si>
  <si>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</si>
  <si>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</si>
  <si>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</si>
  <si>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</si>
  <si>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</si>
  <si>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</si>
  <si>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</si>
  <si>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</si>
  <si>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</si>
  <si>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</si>
  <si>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</si>
  <si>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</si>
  <si>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</si>
  <si>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</si>
  <si>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</si>
  <si>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</si>
  <si>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</si>
  <si>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</si>
  <si>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</si>
  <si>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</si>
  <si>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</si>
  <si>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</si>
  <si>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</si>
  <si>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</si>
  <si>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</si>
  <si>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</si>
  <si>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</si>
  <si>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</si>
  <si>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</si>
  <si>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</si>
  <si>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</si>
  <si>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</si>
  <si>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</si>
  <si>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</si>
  <si>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</si>
  <si>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</si>
  <si>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</si>
  <si>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</si>
  <si>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</si>
  <si>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</si>
  <si>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</si>
  <si>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</si>
  <si>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</si>
  <si>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</si>
  <si>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</si>
  <si>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</si>
  <si>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</si>
  <si>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</si>
  <si>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</si>
  <si>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</si>
  <si>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</si>
  <si>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</si>
  <si>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</si>
  <si>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</si>
  <si>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</si>
  <si>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</si>
  <si>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</si>
  <si>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</si>
  <si>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</si>
  <si>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</si>
  <si>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</si>
  <si>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</si>
  <si>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</si>
  <si>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</si>
  <si>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</si>
  <si>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</si>
  <si>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</si>
  <si>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</si>
  <si>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</si>
  <si>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</si>
  <si>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</si>
  <si>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</si>
  <si>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</si>
  <si>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</si>
  <si>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</si>
  <si>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</si>
  <si>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</si>
  <si>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</si>
  <si>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</si>
  <si>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</si>
  <si>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</si>
  <si>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</si>
  <si>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</si>
  <si>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</si>
  <si>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</si>
  <si>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</si>
  <si>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</si>
  <si>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</si>
  <si>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</si>
  <si>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</si>
  <si>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</si>
  <si>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</si>
  <si>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</si>
  <si>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</si>
  <si>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</si>
  <si>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</si>
  <si>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</si>
  <si>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</si>
  <si>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</si>
  <si>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</si>
  <si>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</si>
  <si>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</si>
  <si>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</si>
  <si>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</si>
  <si>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</si>
  <si>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</si>
  <si>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</si>
  <si>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</si>
  <si>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</si>
  <si>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</si>
  <si>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</si>
  <si>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</si>
  <si>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</si>
  <si>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</si>
  <si>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</si>
  <si>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</si>
  <si>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</si>
  <si>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</si>
  <si>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</si>
  <si>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</si>
  <si>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</si>
  <si>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</si>
  <si>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</si>
  <si>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</si>
  <si>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</si>
  <si>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</si>
  <si>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</si>
  <si>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</si>
  <si>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</si>
  <si>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</si>
  <si>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</si>
  <si>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</si>
  <si>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</si>
  <si>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</si>
  <si>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</si>
  <si>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</si>
  <si>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</si>
  <si>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</si>
  <si>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</si>
  <si>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</si>
  <si>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</si>
  <si>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</si>
  <si>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</si>
  <si>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</si>
  <si>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</si>
  <si>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</si>
  <si>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</si>
  <si>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</si>
  <si>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</si>
  <si>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</si>
  <si>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</si>
  <si>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</si>
  <si>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</si>
  <si>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</si>
  <si>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</si>
  <si>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</si>
  <si>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</si>
  <si>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</si>
  <si>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</si>
  <si>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</si>
  <si>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</si>
  <si>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</si>
  <si>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</si>
  <si>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</si>
  <si>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</si>
  <si>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</si>
  <si>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</si>
  <si>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</si>
  <si>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</si>
  <si>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</si>
  <si>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</si>
  <si>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</si>
  <si>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</si>
  <si>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</si>
  <si>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</si>
  <si>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</si>
  <si>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</si>
  <si>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</si>
  <si>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</si>
  <si>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</si>
  <si>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</si>
  <si>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</si>
  <si>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</si>
  <si>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</si>
  <si>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</si>
  <si>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</si>
  <si>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</si>
  <si>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</si>
  <si>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</si>
  <si>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</si>
  <si>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</si>
  <si>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</si>
  <si>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</si>
  <si>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</si>
  <si>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</si>
  <si>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</si>
  <si>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</si>
  <si>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</si>
  <si>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</si>
  <si>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</si>
  <si>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</si>
  <si>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</si>
  <si>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</si>
  <si>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</si>
  <si>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</si>
  <si>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</si>
  <si>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</si>
  <si>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</si>
  <si>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</si>
  <si>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</si>
  <si>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</si>
  <si>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</si>
  <si>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</si>
  <si>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</si>
  <si>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</si>
  <si>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</si>
  <si>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</si>
  <si>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</si>
  <si>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</si>
  <si>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</si>
  <si>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</si>
  <si>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</si>
  <si>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</si>
  <si>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</si>
  <si>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</si>
  <si>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</si>
  <si>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</si>
  <si>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</si>
  <si>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</si>
  <si>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</si>
  <si>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</si>
  <si>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</si>
  <si>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</si>
  <si>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</si>
  <si>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</si>
  <si>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</si>
  <si>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</si>
  <si>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</si>
  <si>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</si>
  <si>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</si>
  <si>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</si>
  <si>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</si>
  <si>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</si>
  <si>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</si>
  <si>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</si>
  <si>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</si>
  <si>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</si>
  <si>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</si>
  <si>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</si>
  <si>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</si>
  <si>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</si>
  <si>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</si>
  <si>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</si>
  <si>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</si>
  <si>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</si>
  <si>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</si>
  <si>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</si>
  <si>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</si>
  <si>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</si>
  <si>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</si>
  <si>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</si>
  <si>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</si>
  <si>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</si>
  <si>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</si>
  <si>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</si>
  <si>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</si>
  <si>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</si>
  <si>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</si>
  <si>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</si>
  <si>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</si>
  <si>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</si>
  <si>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</si>
  <si>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</si>
  <si>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</si>
  <si>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</si>
  <si>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</si>
  <si>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</si>
  <si>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</si>
  <si>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</si>
  <si>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</si>
  <si>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</si>
  <si>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</si>
  <si>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</si>
  <si>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</si>
  <si>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</si>
  <si>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</si>
  <si>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</si>
  <si>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</si>
  <si>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</si>
  <si>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</si>
  <si>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</si>
  <si>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</si>
  <si>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</si>
  <si>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</si>
  <si>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</si>
  <si>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</si>
  <si>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</si>
  <si>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</si>
  <si>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</si>
  <si>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</si>
  <si>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</si>
  <si>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</si>
  <si>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</si>
  <si>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</si>
  <si>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</si>
  <si>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</si>
  <si>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</si>
  <si>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</si>
  <si>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</si>
  <si>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</si>
  <si>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</si>
  <si>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</si>
  <si>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</si>
  <si>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</si>
  <si>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</si>
  <si>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</si>
  <si>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</si>
  <si>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</si>
  <si>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</si>
  <si>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</si>
  <si>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</si>
  <si>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</si>
  <si>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</si>
  <si>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</si>
  <si>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</si>
  <si>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</si>
  <si>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</si>
  <si>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</si>
  <si>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</si>
  <si>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</si>
  <si>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</si>
  <si>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</si>
  <si>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</si>
  <si>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</si>
  <si>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</si>
  <si>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</si>
  <si>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</si>
  <si>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</si>
  <si>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</si>
  <si>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</si>
  <si>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</si>
  <si>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</si>
  <si>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</si>
  <si>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</si>
  <si>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</si>
  <si>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</si>
  <si>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</si>
  <si>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</si>
  <si>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</si>
  <si>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</si>
  <si>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</si>
  <si>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</si>
  <si>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</si>
  <si>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</si>
  <si>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</si>
  <si>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</si>
  <si>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</si>
  <si>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</si>
  <si>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</si>
  <si>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</si>
  <si>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</si>
  <si>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</si>
  <si>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</si>
  <si>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</si>
  <si>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</si>
  <si>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</si>
  <si>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</si>
  <si>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</si>
  <si>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</si>
  <si>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</si>
  <si>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</si>
  <si>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</si>
  <si>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</si>
  <si>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</si>
  <si>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</si>
  <si>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</si>
  <si>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</si>
  <si>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</si>
  <si>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</si>
  <si>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</si>
  <si>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</si>
  <si>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</si>
  <si>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</si>
  <si>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</si>
  <si>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</si>
  <si>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</si>
  <si>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</si>
  <si>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</si>
  <si>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</si>
  <si>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</si>
  <si>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</si>
  <si>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</si>
  <si>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</si>
  <si>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</si>
  <si>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</si>
  <si>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</si>
  <si>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</si>
  <si>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</si>
  <si>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</si>
  <si>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</si>
  <si>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</si>
  <si>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</si>
  <si>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</si>
  <si>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</si>
  <si>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</si>
  <si>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</si>
  <si>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</si>
  <si>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</si>
  <si>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</si>
  <si>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</si>
  <si>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</si>
  <si>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</si>
  <si>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</si>
  <si>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</si>
  <si>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</si>
  <si>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</si>
  <si>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</si>
  <si>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</si>
  <si>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</si>
  <si>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</si>
  <si>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</si>
  <si>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</si>
  <si>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</si>
  <si>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</si>
  <si>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</si>
  <si>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</si>
  <si>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</si>
  <si>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</si>
  <si>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</si>
  <si>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</si>
  <si>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</si>
  <si>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</si>
  <si>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</si>
  <si>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</si>
  <si>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</si>
  <si>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</si>
  <si>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</si>
  <si>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</si>
  <si>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</si>
  <si>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</si>
  <si>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</si>
  <si>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</si>
  <si>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</si>
  <si>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</si>
  <si>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</si>
  <si>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</si>
  <si>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</si>
  <si>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</si>
  <si>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</si>
  <si>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</si>
  <si>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</si>
  <si>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</si>
  <si>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</si>
  <si>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</si>
  <si>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</si>
  <si>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</si>
  <si>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</si>
  <si>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</si>
  <si>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</si>
  <si>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</si>
  <si>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</si>
  <si>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</si>
  <si>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</si>
  <si>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</si>
  <si>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</si>
  <si>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</si>
  <si>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</si>
  <si>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</si>
  <si>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</si>
  <si>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</si>
  <si>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</si>
  <si>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</si>
  <si>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</si>
  <si>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</si>
  <si>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</si>
  <si>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</si>
  <si>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</si>
  <si>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</si>
  <si>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</si>
  <si>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</si>
  <si>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</si>
  <si>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</si>
  <si>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</si>
  <si>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</si>
  <si>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</si>
  <si>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</si>
  <si>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</si>
  <si>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</si>
  <si>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</si>
  <si>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</si>
  <si>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</si>
  <si>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</si>
  <si>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</si>
  <si>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</si>
  <si>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</si>
  <si>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</si>
  <si>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</si>
  <si>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</si>
  <si>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</si>
  <si>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</si>
  <si>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</si>
  <si>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</si>
  <si>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</si>
  <si>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</si>
  <si>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</si>
  <si>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</si>
  <si>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</si>
  <si>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</si>
  <si>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</si>
  <si>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</si>
  <si>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</si>
  <si>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</si>
  <si>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</si>
  <si>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</si>
  <si>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</si>
  <si>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</si>
  <si>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</si>
  <si>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</si>
  <si>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</si>
  <si>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</si>
  <si>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</si>
  <si>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</si>
  <si>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</si>
  <si>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</si>
  <si>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</si>
  <si>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</si>
  <si>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</si>
  <si>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</si>
  <si>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</si>
  <si>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</si>
  <si>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</si>
  <si>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</si>
  <si>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</si>
  <si>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</si>
  <si>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</si>
  <si>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</si>
  <si>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</si>
  <si>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</si>
  <si>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</si>
  <si>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</si>
  <si>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</si>
  <si>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</si>
  <si>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</si>
  <si>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</si>
  <si>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</si>
  <si>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</si>
  <si>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</si>
  <si>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</si>
  <si>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</si>
  <si>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</si>
  <si>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</si>
  <si>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</si>
  <si>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</si>
  <si>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</si>
  <si>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</si>
  <si>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</si>
  <si>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</si>
  <si>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</si>
  <si>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</si>
  <si>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</si>
  <si>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</si>
  <si>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</si>
  <si>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</si>
  <si>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</si>
  <si>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</si>
  <si>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</si>
  <si>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</si>
  <si>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</si>
  <si>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</si>
  <si>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</si>
  <si>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</si>
  <si>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</si>
  <si>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</si>
  <si>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</si>
  <si>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</si>
  <si>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</si>
  <si>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</si>
  <si>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</si>
  <si>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</si>
  <si>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</si>
  <si>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</si>
  <si>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</si>
  <si>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</si>
  <si>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</si>
  <si>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</si>
  <si>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</si>
  <si>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</si>
  <si>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</si>
  <si>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</si>
  <si>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</si>
  <si>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</si>
  <si>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</si>
  <si>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</si>
  <si>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</si>
  <si>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</si>
  <si>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</si>
  <si>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</si>
  <si>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</si>
  <si>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</si>
  <si>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</si>
  <si>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</si>
  <si>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</si>
  <si>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</si>
  <si>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</si>
  <si>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</si>
  <si>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</si>
  <si>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</si>
  <si>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</si>
  <si>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</si>
  <si>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</si>
  <si>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</si>
  <si>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</si>
  <si>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</si>
  <si>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</si>
  <si>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</si>
  <si>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</si>
  <si>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</si>
  <si>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</si>
  <si>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</si>
  <si>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</si>
  <si>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</si>
  <si>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</si>
  <si>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</si>
  <si>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</si>
  <si>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</si>
  <si>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</si>
  <si>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</si>
  <si>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</si>
  <si>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</si>
  <si>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</si>
  <si>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</si>
  <si>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</si>
  <si>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</si>
  <si>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</si>
  <si>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</si>
  <si>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</si>
  <si>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</si>
  <si>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</si>
  <si>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</si>
  <si>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</si>
  <si>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</si>
  <si>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</si>
  <si>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</si>
  <si>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</si>
  <si>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</si>
  <si>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</si>
  <si>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</si>
  <si>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</si>
  <si>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</si>
  <si>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</si>
  <si>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</si>
  <si>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</si>
  <si>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</si>
  <si>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</si>
  <si>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</si>
  <si>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</si>
  <si>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</si>
  <si>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</si>
  <si>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</si>
  <si>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</si>
  <si>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</si>
  <si>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</si>
  <si>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</si>
  <si>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</si>
  <si>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</si>
  <si>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</si>
  <si>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</si>
  <si>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</si>
  <si>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</si>
  <si>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</si>
  <si>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</si>
  <si>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</si>
  <si>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</si>
  <si>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</si>
  <si>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</si>
  <si>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</si>
  <si>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</si>
  <si>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</si>
  <si>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</si>
  <si>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</si>
  <si>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</si>
  <si>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</si>
  <si>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</si>
  <si>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</si>
  <si>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</si>
  <si>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</si>
  <si>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</si>
  <si>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</si>
  <si>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</si>
  <si>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</si>
  <si>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</si>
  <si>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</si>
  <si>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</si>
  <si>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</si>
  <si>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</si>
  <si>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</si>
  <si>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</si>
  <si>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</si>
  <si>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</si>
  <si>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</si>
  <si>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</si>
  <si>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</si>
  <si>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</si>
  <si>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</si>
  <si>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</si>
  <si>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</si>
  <si>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</si>
  <si>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</si>
  <si>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</si>
  <si>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</si>
  <si>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</si>
  <si>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</si>
  <si>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</si>
  <si>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</si>
  <si>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</si>
  <si>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</si>
  <si>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</si>
  <si>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</si>
  <si>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</si>
  <si>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</si>
  <si>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</si>
  <si>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</si>
  <si>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</si>
  <si>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</si>
  <si>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</si>
  <si>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</si>
  <si>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</si>
  <si>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</si>
  <si>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</si>
  <si>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</si>
  <si>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</si>
  <si>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</si>
  <si>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</si>
  <si>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</si>
  <si>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</si>
  <si>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</si>
  <si>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</si>
  <si>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</si>
  <si>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</si>
  <si>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</si>
  <si>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</si>
  <si>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</si>
  <si>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</si>
  <si>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</si>
  <si>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</si>
  <si>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</si>
  <si>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</si>
  <si>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</si>
  <si>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</si>
  <si>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</si>
  <si>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</si>
  <si>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</si>
  <si>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</si>
  <si>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</si>
  <si>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</si>
  <si>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</si>
  <si>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</si>
  <si>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</si>
  <si>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</si>
  <si>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</si>
  <si>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</si>
  <si>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</si>
  <si>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</si>
  <si>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</si>
  <si>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</si>
  <si>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</si>
  <si>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</si>
  <si>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</si>
  <si>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</si>
  <si>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</si>
  <si>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</si>
  <si>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</si>
  <si>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</si>
  <si>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</si>
  <si>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</si>
  <si>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</si>
  <si>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</si>
  <si>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</si>
  <si>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</si>
  <si>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</si>
  <si>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</si>
  <si>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</si>
  <si>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</si>
  <si>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</si>
  <si>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</si>
  <si>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</si>
  <si>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</si>
  <si>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</si>
  <si>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</si>
  <si>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</si>
  <si>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</si>
  <si>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</si>
  <si>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</si>
  <si>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</si>
  <si>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</si>
  <si>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</si>
  <si>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</si>
  <si>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</si>
  <si>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</si>
  <si>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</si>
  <si>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</si>
  <si>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</si>
  <si>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</si>
  <si>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</si>
  <si>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</si>
  <si>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</si>
  <si>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</si>
  <si>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</si>
  <si>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</si>
  <si>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</si>
  <si>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</si>
  <si>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</si>
  <si>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</si>
  <si>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</si>
  <si>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</si>
  <si>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</si>
  <si>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</si>
  <si>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</si>
  <si>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</si>
  <si>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</si>
  <si>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</si>
  <si>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</si>
  <si>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</si>
  <si>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</si>
  <si>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</si>
  <si>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</si>
  <si>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</si>
  <si>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</si>
  <si>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</si>
  <si>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</si>
  <si>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</si>
  <si>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</si>
  <si>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</si>
  <si>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</si>
  <si>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</si>
  <si>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</si>
  <si>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</si>
  <si>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</si>
  <si>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</si>
  <si>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</si>
  <si>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</si>
  <si>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</si>
  <si>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</si>
  <si>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</si>
  <si>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</si>
  <si>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</si>
  <si>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</si>
  <si>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</si>
  <si>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</si>
  <si>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</si>
  <si>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</si>
  <si>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</si>
  <si>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</si>
  <si>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</si>
  <si>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</si>
  <si>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</si>
  <si>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</si>
  <si>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</si>
  <si>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</si>
  <si>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</si>
  <si>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</si>
  <si>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</si>
  <si>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</si>
  <si>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</si>
  <si>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</si>
  <si>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</si>
  <si>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</si>
  <si>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</si>
  <si>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</si>
  <si>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</si>
  <si>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</si>
  <si>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</si>
  <si>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</si>
  <si>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</si>
  <si>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</si>
  <si>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</si>
  <si>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</si>
  <si>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</si>
  <si>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</si>
  <si>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</si>
  <si>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</si>
  <si>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</si>
  <si>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</si>
  <si>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</si>
  <si>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</si>
  <si>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</si>
  <si>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</si>
  <si>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</si>
  <si>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</si>
  <si>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</si>
  <si>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</si>
  <si>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</si>
  <si>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</si>
  <si>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</si>
  <si>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</si>
  <si>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</si>
  <si>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</si>
  <si>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</si>
  <si>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</si>
  <si>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</si>
  <si>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</si>
  <si>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</si>
  <si>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</si>
  <si>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</si>
  <si>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</si>
  <si>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</si>
  <si>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</si>
  <si>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</si>
  <si>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</si>
  <si>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</si>
  <si>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</si>
  <si>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</si>
  <si>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</si>
  <si>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</si>
  <si>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</si>
  <si>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</si>
  <si>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</si>
  <si>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</si>
  <si>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</si>
  <si>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</si>
  <si>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</si>
  <si>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</si>
  <si>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</si>
  <si>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</si>
  <si>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</si>
  <si>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</si>
  <si>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</si>
  <si>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</si>
  <si>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</si>
  <si>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</si>
  <si>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</si>
  <si>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</si>
  <si>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</si>
  <si>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</si>
  <si>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</si>
  <si>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</si>
  <si>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</si>
  <si>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</si>
  <si>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</si>
  <si>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</si>
  <si>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</si>
  <si>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</si>
  <si>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</si>
  <si>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</si>
  <si>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</si>
  <si>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</si>
  <si>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</si>
  <si>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</si>
  <si>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</si>
  <si>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</si>
  <si>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</si>
  <si>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</si>
  <si>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</si>
  <si>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</si>
  <si>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</si>
  <si>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</si>
  <si>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</si>
  <si>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</si>
  <si>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</si>
  <si>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</si>
  <si>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</si>
  <si>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</si>
  <si>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</si>
  <si>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</si>
  <si>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</si>
  <si>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</si>
  <si>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</si>
  <si>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</si>
  <si>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</si>
  <si>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</si>
  <si>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</si>
  <si>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</si>
  <si>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</si>
  <si>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</si>
  <si>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</si>
  <si>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</si>
  <si>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</si>
  <si>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</si>
  <si>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</si>
  <si>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</si>
  <si>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</si>
  <si>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</si>
  <si>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</si>
  <si>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</si>
  <si>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</si>
  <si>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</si>
  <si>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</si>
  <si>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</si>
  <si>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</si>
  <si>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</si>
  <si>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</si>
  <si>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</si>
  <si>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</si>
  <si>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</si>
  <si>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</si>
  <si>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</si>
  <si>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</si>
  <si>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</si>
  <si>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</si>
  <si>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</si>
  <si>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</si>
  <si>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</si>
  <si>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</si>
  <si>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</si>
  <si>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</si>
  <si>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</si>
  <si>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</si>
  <si>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</si>
  <si>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</si>
  <si>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</si>
  <si>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</si>
  <si>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</si>
  <si>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</si>
  <si>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</si>
  <si>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</si>
  <si>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</si>
  <si>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</si>
  <si>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</si>
  <si>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</si>
  <si>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</si>
  <si>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</si>
  <si>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</si>
  <si>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</si>
  <si>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</si>
  <si>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</si>
  <si>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</si>
  <si>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</si>
  <si>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</si>
  <si>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</si>
  <si>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</si>
  <si>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</si>
  <si>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</si>
  <si>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</si>
  <si>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</si>
  <si>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</si>
  <si>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</si>
  <si>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</si>
  <si>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</si>
  <si>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</si>
  <si>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</si>
  <si>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</si>
  <si>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</si>
  <si>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</si>
  <si>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</si>
  <si>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</si>
  <si>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</si>
  <si>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</si>
  <si>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</si>
  <si>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</si>
  <si>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</si>
  <si>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</si>
  <si>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</si>
  <si>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</si>
  <si>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</si>
  <si>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</si>
  <si>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</si>
  <si>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</si>
  <si>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</si>
  <si>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</si>
  <si>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</si>
  <si>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</si>
  <si>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</si>
  <si>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</si>
  <si>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</si>
  <si>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</si>
  <si>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</si>
  <si>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</si>
  <si>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</si>
  <si>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</si>
  <si>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</si>
  <si>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</si>
  <si>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</si>
  <si>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</si>
  <si>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</si>
  <si>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</si>
  <si>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</si>
  <si>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</si>
  <si>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</si>
  <si>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</si>
  <si>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</si>
  <si>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</si>
  <si>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</si>
  <si>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</si>
  <si>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</si>
  <si>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</si>
  <si>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</si>
  <si>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</si>
  <si>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</si>
  <si>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</si>
  <si>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</si>
  <si>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</si>
  <si>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</si>
  <si>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</si>
  <si>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</si>
  <si>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</si>
  <si>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</si>
  <si>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</si>
  <si>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</si>
  <si>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</si>
  <si>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</si>
  <si>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</si>
  <si>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</si>
  <si>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</si>
  <si>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</si>
  <si>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</si>
  <si>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</si>
  <si>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</si>
  <si>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</si>
  <si>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</si>
  <si>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</si>
  <si>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</si>
  <si>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</si>
  <si>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</si>
  <si>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</si>
  <si>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</si>
  <si>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</si>
  <si>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</si>
  <si>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</si>
  <si>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</si>
  <si>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</si>
  <si>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</si>
  <si>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</si>
  <si>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</si>
  <si>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</si>
  <si>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</si>
  <si>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</si>
  <si>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</si>
  <si>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</si>
  <si>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</si>
  <si>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</si>
  <si>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</si>
  <si>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</si>
  <si>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</si>
  <si>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</si>
  <si>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</si>
  <si>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</si>
  <si>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</si>
  <si>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</si>
  <si>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</si>
  <si>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</si>
  <si>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</si>
  <si>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</si>
  <si>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</si>
  <si>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</si>
  <si>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</si>
  <si>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</si>
  <si>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</si>
  <si>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</si>
  <si>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</si>
  <si>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</si>
  <si>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</si>
  <si>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</si>
  <si>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</si>
  <si>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</si>
  <si>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</si>
  <si>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</si>
  <si>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</si>
  <si>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</si>
  <si>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</si>
  <si>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</si>
  <si>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</si>
  <si>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</si>
  <si>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</si>
  <si>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</si>
  <si>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</si>
  <si>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</si>
  <si>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</si>
  <si>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</si>
  <si>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</si>
  <si>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</si>
  <si>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</si>
  <si>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</si>
  <si>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</si>
  <si>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</si>
  <si>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</si>
  <si>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</si>
  <si>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</si>
  <si>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</si>
  <si>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</si>
  <si>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</si>
  <si>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</si>
  <si>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</si>
  <si>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</si>
  <si>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</si>
  <si>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</si>
  <si>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</si>
  <si>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</si>
  <si>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</si>
  <si>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</si>
  <si>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</si>
  <si>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</si>
  <si>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</si>
  <si>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</si>
  <si>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</si>
  <si>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</si>
  <si>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</si>
  <si>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</si>
  <si>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</si>
  <si>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</si>
  <si>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</si>
  <si>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</si>
  <si>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</si>
  <si>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</si>
  <si>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</si>
  <si>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</si>
  <si>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</si>
  <si>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</si>
  <si>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</si>
  <si>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</si>
  <si>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</si>
  <si>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</si>
  <si>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</si>
  <si>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</si>
  <si>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</si>
  <si>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</si>
  <si>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</si>
  <si>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</si>
  <si>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</si>
  <si>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</si>
  <si>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</si>
  <si>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</si>
  <si>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</si>
  <si>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</si>
  <si>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</si>
  <si>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</si>
  <si>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</si>
  <si>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</si>
  <si>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</si>
  <si>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</si>
  <si>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</si>
  <si>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</si>
  <si>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</si>
  <si>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</si>
  <si>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</si>
  <si>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</si>
  <si>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</si>
  <si>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</si>
  <si>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</si>
  <si>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</si>
  <si>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</si>
  <si>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</si>
  <si>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</si>
  <si>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</si>
  <si>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</si>
  <si>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</si>
  <si>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</si>
  <si>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</si>
  <si>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</si>
  <si>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</si>
  <si>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</si>
  <si>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</si>
  <si>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</si>
  <si>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</si>
  <si>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</si>
  <si>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</si>
  <si>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</si>
  <si>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</si>
  <si>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</si>
  <si>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</si>
  <si>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</si>
  <si>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</si>
  <si>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</si>
  <si>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</si>
  <si>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</si>
  <si>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</si>
  <si>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</si>
  <si>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</si>
  <si>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</si>
  <si>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</si>
  <si>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</si>
  <si>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</si>
  <si>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</si>
  <si>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</si>
  <si>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</si>
  <si>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</si>
  <si>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</si>
  <si>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</si>
  <si>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</si>
  <si>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</si>
  <si>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</si>
  <si>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</si>
  <si>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</si>
  <si>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</si>
  <si>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</si>
  <si>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</si>
  <si>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</si>
  <si>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</si>
  <si>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</si>
  <si>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</si>
  <si>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</si>
  <si>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</si>
  <si>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</si>
  <si>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</si>
  <si>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</si>
  <si>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</si>
  <si>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</si>
  <si>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</si>
  <si>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</si>
  <si>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</si>
  <si>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</si>
  <si>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</si>
  <si>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</si>
  <si>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</si>
  <si>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</si>
  <si>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</si>
  <si>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</si>
  <si>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</si>
  <si>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</si>
  <si>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</si>
  <si>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</si>
  <si>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</si>
  <si>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</si>
  <si>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</si>
  <si>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</si>
  <si>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</si>
  <si>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</si>
  <si>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</si>
  <si>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</si>
  <si>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</si>
  <si>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</si>
  <si>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</si>
  <si>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</si>
  <si>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</si>
  <si>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</si>
  <si>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</si>
  <si>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</si>
  <si>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</si>
  <si>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</si>
  <si>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</si>
  <si>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</si>
  <si>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</si>
  <si>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</si>
  <si>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</si>
  <si>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</si>
  <si>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</si>
  <si>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</si>
  <si>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</si>
  <si>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</si>
  <si>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</si>
  <si>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</si>
  <si>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</si>
  <si>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</si>
  <si>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</si>
  <si>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</si>
  <si>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</si>
  <si>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</si>
  <si>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</si>
  <si>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</si>
  <si>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</si>
  <si>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</si>
  <si>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</si>
  <si>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</si>
  <si>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</si>
  <si>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</si>
  <si>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</si>
  <si>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</si>
  <si>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</si>
  <si>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</si>
  <si>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</si>
  <si>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</si>
  <si>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</si>
  <si>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</si>
  <si>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</si>
  <si>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</si>
  <si>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</si>
  <si>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</si>
  <si>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</si>
  <si>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</si>
  <si>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</si>
  <si>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</si>
  <si>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</si>
  <si>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</si>
  <si>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</si>
  <si>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</si>
  <si>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</si>
  <si>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</si>
  <si>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</si>
  <si>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</si>
  <si>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</si>
  <si>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</si>
  <si>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</si>
  <si>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</si>
  <si>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</si>
  <si>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</si>
  <si>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</si>
  <si>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</si>
  <si>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</si>
  <si>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</si>
  <si>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</si>
  <si>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</si>
  <si>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</si>
  <si>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</si>
  <si>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</si>
  <si>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</si>
  <si>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</si>
  <si>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</si>
  <si>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</si>
  <si>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</si>
  <si>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</si>
  <si>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</si>
  <si>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</si>
  <si>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</si>
  <si>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</si>
  <si>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</si>
  <si>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</si>
  <si>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</si>
  <si>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</si>
  <si>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</si>
  <si>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</si>
  <si>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</si>
  <si>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</si>
  <si>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</si>
  <si>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</si>
  <si>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</si>
  <si>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</si>
  <si>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</si>
  <si>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</si>
  <si>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</si>
  <si>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</si>
  <si>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</si>
  <si>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</si>
  <si>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</si>
  <si>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</si>
  <si>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</si>
  <si>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</si>
  <si>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</si>
  <si>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</si>
  <si>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</si>
  <si>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</si>
  <si>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</si>
  <si>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</si>
  <si>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</si>
  <si>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</si>
  <si>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</si>
  <si>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</si>
  <si>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</si>
  <si>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</si>
  <si>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</si>
  <si>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</si>
  <si>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</si>
  <si>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</si>
  <si>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</si>
  <si>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</si>
  <si>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</si>
  <si>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</si>
  <si>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</si>
  <si>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</si>
  <si>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</si>
  <si>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</si>
  <si>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</si>
  <si>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</si>
  <si>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</si>
  <si>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</si>
  <si>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</si>
  <si>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</si>
  <si>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</si>
  <si>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</si>
  <si>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</si>
  <si>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</si>
  <si>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</si>
  <si>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</si>
  <si>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</si>
  <si>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</si>
  <si>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</si>
  <si>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</si>
  <si>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</si>
  <si>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</si>
  <si>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</si>
  <si>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</si>
  <si>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</si>
  <si>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</si>
  <si>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</si>
  <si>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</si>
  <si>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</si>
  <si>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</si>
  <si>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</si>
  <si>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</si>
  <si>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</si>
  <si>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</si>
  <si>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</si>
  <si>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</si>
  <si>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</si>
  <si>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</si>
  <si>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</si>
  <si>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</si>
  <si>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</si>
  <si>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</si>
  <si>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</si>
  <si>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</si>
  <si>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</si>
  <si>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</si>
  <si>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</si>
  <si>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</si>
  <si>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</si>
  <si>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</si>
  <si>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</si>
  <si>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</si>
  <si>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</si>
  <si>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</si>
  <si>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</si>
  <si>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</si>
  <si>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</si>
  <si>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</si>
  <si>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</si>
  <si>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</si>
  <si>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</si>
  <si>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</si>
  <si>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</si>
  <si>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</si>
  <si>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</si>
  <si>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</si>
  <si>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</si>
  <si>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</si>
  <si>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</si>
  <si>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</si>
  <si>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</si>
  <si>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</si>
  <si>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</si>
  <si>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</si>
  <si>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</si>
  <si>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</si>
  <si>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</si>
  <si>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</si>
  <si>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</si>
  <si>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</si>
  <si>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</si>
  <si>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</si>
  <si>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</si>
  <si>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</si>
  <si>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</si>
  <si>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</si>
  <si>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</si>
  <si>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</si>
  <si>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</si>
  <si>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</si>
  <si>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</si>
  <si>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</si>
  <si>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</si>
  <si>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</si>
  <si>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</si>
  <si>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</si>
  <si>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</si>
  <si>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</si>
  <si>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</si>
  <si>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</si>
  <si>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</si>
  <si>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</si>
  <si>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</si>
  <si>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</si>
  <si>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</si>
  <si>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</si>
  <si>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</si>
  <si>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</si>
  <si>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</si>
  <si>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</si>
  <si>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</si>
  <si>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</si>
  <si>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</si>
  <si>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</si>
  <si>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</si>
  <si>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</si>
  <si>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</si>
  <si>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</si>
  <si>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</si>
  <si>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</si>
  <si>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</si>
  <si>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</si>
  <si>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</si>
  <si>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</si>
  <si>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</si>
  <si>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</si>
  <si>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</si>
  <si>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</si>
  <si>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</si>
  <si>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</si>
  <si>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</si>
  <si>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</si>
  <si>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</si>
  <si>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</si>
  <si>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</si>
  <si>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</si>
  <si>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</si>
  <si>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</si>
  <si>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</si>
  <si>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</si>
  <si>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</si>
  <si>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</si>
  <si>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</si>
  <si>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</si>
  <si>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</si>
  <si>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</si>
  <si>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</si>
  <si>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</si>
  <si>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</si>
  <si>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</si>
  <si>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</si>
  <si>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</si>
  <si>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</si>
  <si>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</si>
  <si>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</si>
  <si>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</si>
  <si>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</si>
  <si>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</si>
  <si>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</si>
  <si>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</si>
  <si>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</si>
  <si>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</si>
  <si>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</si>
  <si>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</si>
  <si>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</si>
  <si>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</si>
  <si>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</si>
  <si>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</si>
  <si>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</si>
  <si>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</si>
  <si>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</si>
  <si>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</si>
  <si>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</si>
  <si>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</si>
  <si>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</si>
  <si>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</si>
  <si>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</si>
  <si>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</si>
  <si>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</si>
  <si>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</si>
  <si>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</si>
  <si>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</si>
  <si>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</si>
  <si>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</si>
  <si>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</si>
  <si>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</si>
  <si>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</si>
  <si>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</si>
  <si>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</si>
  <si>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</si>
  <si>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</si>
  <si>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</si>
  <si>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</si>
  <si>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</si>
  <si>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</si>
  <si>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</si>
  <si>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</si>
  <si>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</si>
  <si>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</si>
  <si>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</si>
  <si>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</si>
  <si>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</si>
  <si>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</si>
  <si>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</si>
  <si>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</si>
  <si>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</si>
  <si>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</si>
  <si>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</si>
  <si>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</si>
  <si>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</si>
  <si>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</si>
  <si>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</si>
  <si>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</si>
  <si>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</si>
  <si>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</si>
  <si>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</si>
  <si>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</si>
  <si>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</si>
  <si>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</si>
  <si>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</si>
  <si>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</si>
  <si>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</si>
  <si>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</si>
  <si>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</si>
  <si>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</si>
  <si>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</si>
  <si>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</si>
  <si>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</si>
  <si>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</si>
  <si>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</si>
  <si>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</si>
  <si>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</si>
  <si>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</si>
  <si>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</si>
  <si>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</si>
  <si>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</si>
  <si>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</si>
  <si>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</si>
  <si>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</si>
  <si>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</si>
  <si>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</si>
  <si>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</si>
  <si>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</si>
  <si>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</si>
  <si>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</si>
  <si>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</si>
  <si>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</si>
  <si>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</si>
  <si>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</si>
  <si>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</si>
  <si>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</si>
  <si>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</si>
  <si>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</si>
  <si>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</si>
  <si>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</si>
  <si>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</si>
  <si>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</si>
  <si>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</si>
  <si>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</si>
  <si>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</si>
  <si>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</si>
  <si>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</si>
  <si>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</si>
  <si>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</si>
  <si>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</si>
  <si>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</si>
  <si>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</si>
  <si>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</si>
  <si>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</si>
  <si>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</si>
  <si>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</si>
  <si>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</si>
  <si>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</si>
  <si>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</si>
  <si>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</si>
  <si>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</si>
  <si>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</si>
  <si>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</si>
  <si>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</si>
  <si>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</si>
  <si>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</si>
  <si>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</si>
  <si>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</si>
  <si>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</si>
  <si>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</si>
  <si>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</si>
  <si>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</si>
  <si>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</si>
  <si>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</si>
  <si>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</si>
  <si>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</si>
  <si>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</si>
  <si>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</si>
  <si>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</si>
  <si>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</si>
  <si>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</si>
  <si>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</si>
  <si>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</si>
  <si>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</si>
  <si>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</si>
  <si>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</si>
  <si>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</si>
  <si>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</si>
  <si>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</si>
  <si>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</si>
  <si>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</si>
  <si>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</si>
  <si>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</si>
  <si>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</si>
  <si>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</si>
  <si>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</si>
  <si>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</si>
  <si>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</si>
  <si>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</si>
  <si>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</si>
  <si>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</si>
  <si>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</si>
  <si>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</si>
  <si>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</si>
  <si>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</si>
  <si>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</si>
  <si>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</si>
  <si>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</si>
  <si>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</si>
  <si>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</si>
  <si>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</si>
  <si>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</si>
  <si>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</si>
  <si>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</si>
  <si>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</si>
  <si>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</si>
  <si>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</si>
  <si>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</si>
  <si>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</si>
  <si>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</si>
  <si>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</si>
  <si>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</si>
  <si>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</si>
  <si>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</si>
  <si>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</si>
  <si>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</si>
  <si>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</si>
  <si>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</si>
  <si>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</si>
  <si>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</si>
  <si>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</si>
  <si>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</si>
  <si>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</si>
  <si>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</si>
  <si>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</si>
  <si>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</si>
  <si>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</si>
  <si>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</si>
  <si>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</si>
  <si>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</si>
  <si>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</si>
  <si>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</si>
  <si>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</si>
  <si>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</si>
  <si>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</si>
  <si>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</si>
  <si>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</si>
  <si>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</si>
  <si>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</si>
  <si>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</si>
  <si>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</si>
  <si>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</si>
  <si>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</si>
  <si>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</si>
  <si>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</si>
  <si>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</si>
  <si>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</si>
  <si>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</si>
  <si>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</si>
  <si>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</si>
  <si>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</si>
  <si>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</si>
  <si>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</si>
  <si>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</si>
  <si>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</si>
  <si>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</si>
  <si>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</si>
  <si>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</si>
  <si>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</si>
  <si>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</si>
  <si>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</si>
  <si>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</si>
  <si>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</si>
  <si>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</si>
  <si>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</si>
  <si>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</si>
  <si>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</si>
  <si>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</si>
  <si>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</si>
  <si>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</si>
  <si>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</si>
  <si>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</si>
  <si>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</si>
  <si>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</si>
  <si>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</si>
  <si>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</si>
  <si>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</si>
  <si>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</si>
  <si>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</si>
  <si>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</si>
  <si>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</si>
  <si>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</si>
  <si>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</si>
  <si>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</si>
  <si>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</si>
  <si>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</si>
  <si>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</si>
  <si>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</si>
  <si>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</si>
  <si>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</si>
  <si>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</si>
  <si>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</si>
  <si>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</si>
  <si>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</si>
  <si>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</si>
  <si>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</si>
  <si>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</si>
  <si>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</si>
  <si>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</si>
  <si>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</si>
  <si>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</si>
  <si>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</si>
  <si>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</si>
  <si>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</si>
  <si>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</si>
  <si>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</si>
  <si>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</si>
  <si>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</si>
  <si>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</si>
  <si>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</si>
  <si>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</si>
  <si>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</si>
  <si>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</si>
  <si>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</si>
  <si>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</si>
  <si>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</si>
  <si>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</si>
  <si>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</si>
  <si>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</si>
  <si>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</si>
  <si>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</si>
  <si>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</si>
  <si>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</si>
  <si>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</si>
  <si>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</si>
  <si>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</si>
  <si>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</si>
  <si>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</si>
  <si>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</si>
  <si>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</si>
  <si>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</si>
  <si>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</si>
  <si>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</si>
  <si>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</si>
  <si>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</si>
  <si>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</si>
  <si>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</si>
  <si>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</si>
  <si>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</si>
  <si>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</si>
  <si>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</si>
  <si>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</si>
  <si>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</si>
  <si>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</si>
  <si>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</si>
  <si>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</si>
  <si>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</si>
  <si>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</si>
  <si>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</si>
  <si>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</si>
  <si>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</si>
  <si>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</si>
  <si>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</si>
  <si>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</si>
  <si>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</si>
  <si>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</si>
  <si>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</si>
  <si>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</si>
  <si>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</si>
  <si>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</si>
  <si>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</si>
  <si>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</si>
  <si>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</si>
  <si>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</si>
  <si>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</si>
  <si>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</si>
  <si>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</si>
  <si>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</si>
  <si>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</si>
  <si>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</si>
  <si>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</si>
  <si>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</si>
  <si>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</si>
  <si>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</si>
  <si>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</si>
  <si>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</si>
  <si>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</si>
  <si>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</si>
  <si>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</si>
  <si>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</si>
  <si>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</si>
  <si>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</si>
  <si>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</si>
  <si>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</si>
  <si>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</si>
  <si>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</si>
  <si>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</si>
  <si>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</si>
  <si>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</si>
  <si>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</si>
  <si>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</si>
  <si>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</si>
  <si>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</si>
  <si>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</si>
  <si>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</si>
  <si>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</si>
  <si>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</si>
  <si>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</si>
  <si>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</si>
  <si>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</si>
  <si>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</si>
  <si>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</si>
  <si>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</si>
  <si>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</si>
  <si>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</si>
  <si>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</si>
  <si>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</si>
  <si>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</si>
  <si>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</si>
  <si>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</si>
  <si>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</si>
  <si>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</si>
  <si>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</si>
  <si>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</si>
  <si>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</si>
  <si>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</si>
  <si>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</si>
  <si>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</si>
  <si>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</si>
  <si>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</si>
  <si>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</si>
  <si>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</si>
  <si>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</si>
  <si>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</si>
  <si>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</si>
  <si>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</si>
  <si>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</si>
  <si>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</si>
  <si>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</si>
  <si>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</si>
  <si>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</si>
  <si>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</si>
  <si>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</si>
  <si>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</si>
  <si>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</si>
  <si>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</si>
  <si>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</si>
  <si>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</si>
  <si>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</si>
  <si>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</si>
  <si>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</si>
  <si>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</si>
  <si>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</si>
  <si>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</si>
  <si>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</si>
  <si>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</si>
  <si>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</si>
  <si>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</si>
  <si>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</si>
  <si>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</si>
  <si>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</si>
  <si>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</si>
  <si>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</si>
  <si>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</si>
  <si>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</si>
  <si>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</si>
  <si>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</si>
  <si>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</si>
  <si>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</si>
  <si>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</si>
  <si>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</si>
  <si>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</si>
  <si>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</si>
  <si>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</si>
  <si>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</si>
  <si>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</si>
  <si>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</si>
  <si>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</si>
  <si>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</si>
  <si>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</si>
  <si>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</si>
  <si>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</si>
  <si>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</si>
  <si>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</si>
  <si>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</si>
  <si>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</si>
  <si>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</si>
  <si>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</si>
  <si>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</si>
  <si>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</si>
  <si>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</si>
  <si>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</si>
  <si>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</si>
  <si>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</si>
  <si>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</si>
  <si>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</si>
  <si>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</si>
  <si>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</si>
  <si>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</si>
  <si>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</si>
  <si>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</si>
  <si>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</si>
  <si>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</si>
  <si>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</si>
  <si>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</si>
  <si>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</si>
  <si>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</si>
  <si>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</si>
  <si>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</si>
  <si>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</si>
  <si>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</si>
  <si>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</si>
  <si>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</si>
  <si>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</si>
  <si>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</si>
  <si>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</si>
  <si>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</si>
  <si>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</si>
  <si>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</si>
  <si>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</si>
  <si>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</si>
  <si>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</si>
  <si>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</si>
  <si>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</si>
  <si>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</si>
  <si>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</si>
  <si>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</si>
  <si>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</si>
  <si>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</si>
  <si>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</si>
  <si>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</si>
  <si>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</si>
  <si>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</si>
  <si>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</si>
  <si>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</si>
  <si>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</si>
  <si>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</si>
  <si>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</si>
  <si>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</si>
  <si>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</si>
  <si>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</si>
  <si>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</si>
  <si>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</si>
  <si>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</si>
  <si>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</si>
  <si>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</si>
  <si>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</si>
  <si>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</si>
  <si>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</si>
  <si>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</si>
  <si>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</si>
  <si>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</si>
  <si>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</si>
  <si>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</si>
  <si>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</si>
  <si>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</si>
  <si>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</si>
  <si>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</si>
  <si>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</si>
  <si>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</si>
  <si>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</si>
  <si>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</si>
  <si>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</si>
  <si>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</si>
  <si>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</si>
  <si>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</si>
  <si>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</si>
  <si>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</si>
  <si>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</si>
  <si>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</si>
  <si>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</si>
  <si>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</si>
  <si>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</si>
  <si>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</si>
  <si>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</si>
  <si>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</si>
  <si>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</si>
  <si>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</si>
  <si>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</si>
  <si>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</si>
  <si>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</si>
  <si>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</si>
  <si>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</si>
  <si>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</si>
  <si>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</si>
  <si>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</si>
  <si>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</si>
  <si>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</si>
  <si>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</si>
  <si>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</si>
  <si>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</si>
  <si>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</si>
  <si>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</si>
  <si>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</si>
  <si>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</si>
  <si>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</si>
  <si>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</si>
  <si>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</si>
  <si>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</si>
  <si>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</si>
  <si>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</si>
  <si>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</si>
  <si>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</si>
  <si>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</si>
  <si>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</si>
  <si>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</si>
  <si>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</si>
  <si>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</si>
  <si>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</si>
  <si>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</si>
  <si>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</si>
  <si>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</si>
  <si>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</si>
  <si>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</si>
  <si>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</si>
  <si>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</si>
  <si>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</si>
  <si>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</si>
  <si>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</si>
  <si>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</si>
  <si>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</si>
  <si>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</si>
  <si>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</si>
  <si>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</si>
  <si>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</si>
  <si>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</si>
  <si>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</si>
  <si>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</si>
  <si>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</si>
  <si>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</si>
  <si>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</si>
  <si>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</si>
  <si>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</si>
  <si>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</si>
  <si>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</si>
  <si>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</si>
  <si>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</si>
  <si>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</si>
  <si>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</si>
  <si>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</si>
  <si>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</si>
  <si>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</si>
  <si>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</si>
  <si>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</si>
  <si>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</si>
  <si>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</si>
  <si>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</si>
  <si>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</si>
  <si>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</si>
  <si>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</si>
  <si>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</si>
  <si>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</si>
  <si>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</si>
  <si>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</si>
  <si>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</si>
  <si>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</si>
  <si>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</si>
  <si>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</si>
  <si>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</si>
  <si>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</si>
  <si>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</si>
  <si>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</si>
  <si>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</si>
  <si>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</si>
  <si>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</si>
  <si>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</si>
  <si>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</si>
  <si>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</si>
  <si>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</si>
  <si>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</si>
  <si>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</si>
  <si>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</si>
  <si>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</si>
  <si>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</si>
  <si>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</si>
  <si>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</si>
  <si>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</si>
  <si>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</si>
  <si>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</si>
  <si>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</si>
  <si>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</si>
  <si>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</si>
  <si>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</si>
  <si>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</si>
  <si>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</si>
  <si>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</si>
  <si>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</si>
  <si>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</si>
  <si>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</si>
  <si>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</si>
  <si>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</si>
  <si>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</si>
  <si>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</si>
  <si>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</si>
  <si>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</si>
  <si>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</si>
  <si>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</si>
  <si>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</si>
  <si>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</si>
  <si>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</si>
  <si>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</si>
  <si>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</si>
  <si>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</si>
  <si>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</si>
  <si>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</si>
  <si>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</si>
  <si>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</si>
  <si>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</si>
  <si>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</si>
  <si>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</si>
  <si>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</si>
  <si>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</si>
  <si>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</si>
  <si>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</si>
  <si>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</si>
  <si>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</si>
  <si>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</si>
  <si>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</si>
  <si>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</si>
  <si>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</si>
  <si>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</si>
  <si>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</si>
  <si>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</si>
  <si>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</si>
  <si>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</si>
  <si>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</si>
  <si>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</si>
  <si>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</si>
  <si>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</si>
  <si>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</si>
  <si>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</si>
  <si>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</si>
  <si>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</si>
  <si>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</si>
  <si>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</si>
  <si>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</si>
  <si>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</si>
  <si>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</si>
  <si>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</si>
  <si>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</si>
  <si>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</si>
  <si>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</si>
  <si>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</si>
  <si>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</si>
  <si>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</si>
  <si>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</si>
  <si>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</si>
  <si>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</si>
  <si>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</si>
  <si>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</si>
  <si>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</si>
  <si>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</si>
  <si>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</si>
  <si>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</si>
  <si>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</si>
  <si>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</si>
  <si>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</si>
  <si>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</si>
  <si>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</si>
  <si>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</si>
  <si>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</si>
  <si>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</si>
  <si>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</si>
  <si>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</si>
  <si>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</si>
  <si>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</si>
  <si>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</si>
  <si>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</si>
  <si>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</si>
  <si>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</si>
  <si>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</si>
  <si>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</si>
  <si>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</si>
  <si>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</si>
  <si>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</si>
  <si>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</si>
  <si>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</si>
  <si>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</si>
  <si>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</si>
  <si>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</si>
  <si>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</si>
  <si>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</si>
  <si>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</si>
  <si>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</si>
  <si>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</si>
  <si>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</si>
  <si>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</si>
  <si>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</si>
  <si>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</si>
  <si>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</si>
  <si>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</si>
  <si>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</si>
  <si>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</si>
  <si>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</si>
  <si>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</si>
  <si>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</si>
  <si>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</si>
  <si>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</si>
  <si>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</si>
  <si>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</si>
  <si>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</si>
  <si>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</si>
  <si>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</si>
  <si>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</si>
  <si>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</si>
  <si>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</si>
  <si>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</si>
  <si>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</si>
  <si>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</si>
  <si>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</si>
  <si>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</si>
  <si>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</si>
  <si>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</si>
  <si>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</si>
  <si>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</si>
  <si>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</si>
  <si>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</si>
  <si>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</si>
  <si>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</si>
  <si>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</si>
  <si>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</si>
  <si>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</si>
  <si>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</si>
  <si>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</si>
  <si>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</si>
  <si>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</si>
  <si>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</si>
  <si>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</si>
  <si>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</si>
  <si>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</si>
  <si>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</si>
  <si>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</si>
  <si>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</si>
  <si>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</si>
  <si>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</si>
  <si>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</si>
  <si>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</si>
  <si>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</si>
  <si>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</si>
  <si>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</si>
  <si>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</si>
  <si>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</si>
  <si>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</si>
  <si>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</si>
  <si>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</si>
  <si>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</si>
  <si>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</si>
  <si>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</si>
  <si>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</si>
  <si>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</si>
  <si>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</si>
  <si>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</si>
  <si>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</si>
  <si>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</si>
  <si>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</si>
  <si>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</si>
  <si>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</si>
  <si>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</si>
  <si>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</si>
  <si>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</si>
  <si>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</si>
  <si>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</si>
  <si>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</si>
  <si>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</si>
  <si>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</si>
  <si>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</si>
  <si>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</si>
  <si>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</si>
  <si>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</si>
  <si>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</si>
  <si>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</si>
  <si>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</si>
  <si>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</si>
  <si>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</si>
  <si>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</si>
  <si>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</si>
  <si>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</si>
  <si>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</si>
  <si>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</si>
  <si>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</si>
  <si>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</si>
  <si>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</si>
  <si>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</si>
  <si>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</si>
  <si>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</si>
  <si>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</si>
  <si>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</si>
  <si>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</si>
  <si>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</si>
  <si>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</si>
  <si>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</si>
  <si>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</si>
  <si>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</si>
  <si>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</si>
  <si>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</si>
  <si>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</si>
  <si>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</si>
  <si>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</si>
  <si>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</si>
  <si>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</si>
  <si>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</si>
  <si>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</si>
  <si>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</si>
  <si>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</si>
  <si>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</si>
  <si>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</si>
  <si>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</si>
  <si>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</si>
  <si>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</si>
  <si>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</si>
  <si>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</si>
  <si>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</si>
  <si>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</si>
  <si>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</si>
  <si>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</si>
  <si>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</si>
  <si>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</si>
  <si>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</si>
  <si>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</si>
  <si>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</si>
  <si>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</si>
  <si>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</si>
  <si>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</si>
  <si>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</si>
  <si>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</si>
  <si>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</si>
  <si>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</si>
  <si>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</si>
  <si>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</si>
  <si>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</si>
  <si>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</si>
  <si>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</si>
  <si>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</si>
  <si>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</si>
  <si>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</si>
  <si>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</si>
  <si>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</si>
  <si>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</si>
  <si>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</si>
  <si>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</si>
  <si>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</si>
  <si>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</si>
  <si>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</si>
  <si>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</si>
  <si>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</si>
  <si>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</si>
  <si>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</si>
  <si>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</si>
  <si>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</si>
  <si>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</si>
  <si>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</si>
  <si>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</si>
  <si>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</si>
  <si>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</si>
  <si>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</si>
  <si>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</si>
  <si>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</si>
  <si>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</si>
  <si>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</si>
  <si>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</si>
  <si>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</si>
  <si>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</si>
  <si>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</si>
  <si>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</si>
  <si>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</si>
  <si>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</si>
  <si>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</si>
  <si>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</si>
  <si>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</si>
  <si>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</si>
  <si>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</si>
  <si>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</si>
  <si>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</si>
  <si>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</si>
  <si>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</si>
  <si>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</si>
  <si>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</si>
  <si>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</si>
  <si>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</si>
  <si>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</si>
  <si>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</si>
  <si>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</si>
  <si>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</si>
  <si>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</si>
  <si>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</si>
  <si>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</si>
  <si>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</si>
  <si>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</si>
  <si>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</si>
  <si>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</si>
  <si>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</si>
  <si>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</si>
  <si>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</si>
  <si>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</si>
  <si>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</si>
  <si>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</si>
  <si>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</si>
  <si>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</si>
  <si>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</si>
  <si>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</si>
  <si>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</si>
  <si>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</si>
  <si>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</si>
  <si>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</si>
  <si>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</si>
  <si>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</si>
  <si>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</si>
  <si>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</si>
  <si>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</si>
  <si>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</si>
  <si>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</si>
  <si>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</si>
  <si>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</si>
  <si>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</si>
  <si>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</si>
  <si>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</si>
  <si>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</si>
  <si>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</si>
  <si>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</si>
  <si>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</si>
  <si>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</si>
  <si>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</si>
  <si>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</si>
  <si>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</si>
  <si>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</si>
  <si>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</si>
  <si>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</si>
  <si>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</si>
  <si>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</si>
  <si>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</si>
  <si>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</si>
  <si>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</si>
  <si>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</si>
  <si>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</si>
  <si>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</si>
  <si>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</si>
  <si>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</si>
  <si>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</si>
  <si>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</si>
  <si>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</si>
  <si>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</si>
  <si>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</si>
  <si>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</si>
  <si>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</si>
  <si>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</si>
  <si>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</si>
  <si>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</si>
  <si>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</si>
  <si>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</si>
  <si>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</si>
  <si>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</si>
  <si>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</si>
  <si>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</si>
  <si>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</si>
  <si>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</si>
  <si>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</si>
  <si>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</si>
  <si>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</si>
  <si>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</si>
  <si>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</si>
  <si>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</si>
  <si>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</si>
  <si>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</si>
  <si>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</si>
  <si>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</si>
  <si>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</si>
  <si>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</si>
  <si>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</si>
  <si>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</si>
  <si>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</si>
  <si>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</si>
  <si>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</si>
  <si>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</si>
  <si>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</si>
  <si>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</si>
  <si>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</si>
  <si>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</si>
  <si>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</si>
  <si>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</si>
  <si>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</si>
  <si>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</si>
  <si>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</si>
  <si>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</si>
  <si>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</si>
  <si>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</si>
  <si>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</si>
  <si>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</si>
  <si>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</si>
  <si>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</si>
  <si>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</si>
  <si>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</si>
  <si>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</si>
  <si>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</si>
  <si>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</si>
  <si>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</si>
  <si>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</si>
  <si>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</si>
  <si>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</si>
  <si>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</si>
  <si>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</si>
  <si>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</si>
  <si>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</si>
  <si>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</si>
  <si>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</si>
  <si>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</si>
  <si>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</si>
  <si>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</si>
  <si>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</si>
  <si>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</si>
  <si>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</si>
  <si>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</si>
  <si>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</si>
  <si>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</si>
  <si>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</si>
  <si>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</si>
  <si>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</si>
  <si>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</si>
  <si>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</si>
  <si>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</si>
  <si>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</si>
  <si>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</si>
  <si>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</si>
  <si>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</si>
  <si>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</si>
  <si>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</si>
  <si>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</si>
  <si>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</si>
  <si>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</si>
  <si>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</si>
  <si>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</si>
  <si>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</si>
  <si>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</si>
  <si>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</si>
  <si>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</si>
  <si>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</si>
  <si>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</si>
  <si>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</si>
  <si>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</si>
  <si>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</si>
  <si>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</si>
  <si>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</si>
  <si>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</si>
  <si>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</si>
  <si>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</si>
  <si>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</si>
  <si>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</si>
  <si>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</si>
  <si>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</si>
  <si>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</si>
  <si>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</si>
  <si>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</si>
  <si>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</si>
  <si>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</si>
  <si>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</si>
  <si>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</si>
  <si>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</si>
  <si>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</si>
  <si>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</si>
  <si>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</si>
  <si>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</si>
  <si>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</si>
  <si>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</si>
  <si>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</si>
  <si>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</si>
  <si>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</si>
  <si>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</si>
  <si>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</si>
  <si>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</si>
  <si>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</si>
  <si>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</si>
  <si>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</si>
  <si>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</si>
  <si>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</si>
  <si>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</si>
  <si>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</si>
  <si>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</si>
  <si>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</si>
  <si>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</si>
  <si>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</si>
  <si>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</si>
  <si>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</si>
  <si>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</si>
  <si>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</si>
  <si>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</si>
  <si>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</si>
  <si>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</si>
  <si>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</si>
  <si>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</si>
  <si>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</si>
  <si>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</si>
  <si>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</si>
  <si>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</si>
  <si>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</si>
  <si>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</si>
  <si>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</si>
  <si>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</si>
  <si>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</si>
  <si>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</si>
  <si>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</si>
  <si>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</si>
  <si>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</si>
  <si>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</si>
  <si>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</si>
  <si>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</si>
  <si>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</si>
  <si>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</si>
  <si>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</si>
  <si>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</si>
  <si>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</si>
  <si>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</si>
  <si>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</si>
  <si>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</si>
  <si>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</si>
  <si>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</si>
  <si>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</si>
  <si>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</si>
  <si>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</si>
  <si>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</si>
  <si>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</si>
  <si>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</si>
  <si>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</si>
  <si>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</si>
  <si>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</si>
  <si>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</si>
  <si>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</si>
  <si>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</si>
  <si>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</si>
  <si>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</si>
  <si>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</si>
  <si>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</si>
  <si>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</si>
  <si>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</si>
  <si>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</si>
  <si>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</si>
  <si>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</si>
  <si>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</si>
  <si>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</si>
  <si>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</si>
  <si>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</si>
  <si>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</si>
  <si>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</si>
  <si>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</si>
  <si>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</si>
  <si>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</si>
  <si>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</si>
  <si>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</si>
  <si>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</si>
  <si>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</si>
  <si>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</si>
  <si>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</si>
  <si>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</si>
  <si>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</si>
  <si>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</si>
  <si>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</si>
  <si>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</si>
  <si>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</si>
  <si>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</si>
  <si>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</si>
  <si>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</si>
  <si>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</si>
  <si>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</si>
  <si>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</si>
  <si>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</si>
  <si>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</si>
  <si>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</si>
  <si>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</si>
  <si>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</si>
  <si>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</si>
  <si>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</si>
  <si>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</si>
  <si>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</si>
  <si>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</si>
  <si>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</si>
  <si>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</si>
  <si>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</si>
  <si>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</si>
  <si>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</si>
  <si>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</si>
  <si>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</si>
  <si>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</si>
  <si>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</si>
  <si>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</si>
  <si>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</si>
  <si>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</si>
  <si>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</si>
  <si>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</si>
  <si>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</si>
  <si>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</si>
  <si>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</si>
  <si>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</si>
  <si>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</si>
  <si>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</si>
  <si>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</si>
  <si>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</si>
  <si>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</si>
  <si>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</si>
  <si>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</si>
  <si>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</si>
  <si>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</si>
  <si>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</si>
  <si>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</si>
  <si>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</si>
  <si>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</si>
  <si>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</si>
  <si>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</si>
  <si>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</si>
  <si>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</si>
  <si>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</si>
  <si>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</si>
  <si>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</si>
  <si>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</si>
  <si>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</si>
  <si>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</si>
  <si>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</si>
  <si>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</si>
  <si>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</si>
  <si>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</si>
  <si>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</si>
  <si>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</si>
  <si>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</si>
  <si>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</si>
  <si>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</si>
  <si>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</si>
  <si>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</si>
  <si>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</si>
  <si>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</si>
  <si>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</si>
  <si>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</si>
  <si>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</si>
  <si>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</si>
  <si>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</si>
  <si>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</si>
  <si>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</si>
  <si>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</si>
  <si>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</si>
  <si>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</si>
  <si>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</si>
  <si>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</si>
  <si>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</si>
  <si>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</si>
  <si>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</si>
  <si>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</si>
  <si>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</si>
  <si>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</si>
  <si>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</si>
  <si>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</si>
  <si>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</si>
  <si>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</si>
  <si>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</si>
  <si>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</si>
  <si>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</si>
  <si>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</si>
  <si>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</si>
  <si>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</si>
  <si>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</si>
  <si>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</si>
  <si>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</si>
  <si>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</si>
  <si>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</si>
  <si>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</si>
  <si>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</si>
  <si>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</si>
  <si>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</si>
  <si>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</si>
  <si>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</si>
  <si>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</si>
  <si>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</si>
  <si>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</si>
  <si>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</si>
  <si>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</si>
  <si>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</si>
  <si>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</si>
  <si>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</si>
  <si>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</si>
  <si>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</si>
  <si>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</si>
  <si>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</si>
  <si>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</si>
  <si>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</si>
  <si>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</si>
  <si>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</si>
  <si>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</si>
  <si>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</si>
  <si>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</si>
  <si>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</si>
  <si>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</si>
  <si>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</si>
  <si>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</si>
  <si>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</si>
  <si>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</si>
  <si>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</si>
  <si>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</si>
  <si>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</si>
  <si>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</si>
  <si>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</si>
  <si>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</si>
  <si>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</si>
  <si>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</si>
  <si>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</si>
  <si>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</si>
  <si>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</si>
  <si>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</si>
  <si>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</si>
  <si>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</si>
  <si>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</si>
  <si>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</si>
  <si>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</si>
  <si>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</si>
  <si>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</si>
  <si>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</si>
  <si>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</si>
  <si>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</si>
  <si>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</si>
  <si>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</si>
  <si>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</si>
  <si>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</si>
  <si>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</si>
  <si>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</si>
  <si>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</si>
  <si>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</si>
  <si>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</si>
  <si>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</si>
  <si>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</si>
  <si>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</si>
  <si>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</si>
  <si>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</si>
  <si>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</si>
  <si>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</si>
  <si>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</si>
  <si>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</si>
  <si>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</si>
  <si>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</si>
  <si>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</si>
  <si>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</si>
  <si>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</si>
  <si>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</si>
  <si>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</si>
  <si>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</si>
  <si>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</si>
  <si>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</si>
  <si>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</si>
  <si>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</si>
  <si>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</si>
  <si>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</si>
  <si>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</si>
  <si>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</si>
  <si>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</si>
  <si>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</si>
  <si>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</si>
  <si>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</si>
  <si>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</si>
  <si>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</si>
  <si>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</si>
  <si>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</si>
  <si>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</si>
  <si>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</si>
  <si>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</si>
  <si>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</si>
  <si>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</si>
  <si>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</si>
  <si>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</si>
  <si>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</si>
  <si>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</si>
  <si>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</si>
  <si>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</si>
  <si>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</si>
  <si>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</si>
  <si>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</si>
  <si>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</si>
  <si>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</si>
  <si>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</si>
  <si>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</si>
  <si>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</si>
  <si>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</si>
  <si>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</si>
  <si>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</si>
  <si>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</si>
  <si>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</si>
  <si>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</si>
  <si>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</si>
  <si>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</si>
  <si>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</si>
  <si>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</si>
  <si>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</si>
  <si>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</si>
  <si>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</si>
  <si>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</si>
  <si>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</si>
  <si>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</si>
  <si>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</si>
  <si>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</si>
  <si>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</si>
  <si>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</si>
  <si>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</si>
  <si>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</si>
  <si>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</si>
  <si>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</si>
  <si>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</si>
  <si>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</si>
  <si>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</si>
  <si>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</si>
  <si>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</si>
  <si>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</si>
  <si>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</si>
  <si>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</si>
  <si>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</si>
  <si>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</si>
  <si>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</si>
  <si>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</si>
  <si>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</si>
  <si>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</si>
  <si>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</si>
  <si>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</si>
  <si>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</si>
  <si>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</si>
  <si>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</si>
  <si>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</si>
  <si>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</si>
  <si>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</si>
  <si>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</si>
  <si>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</si>
  <si>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</si>
  <si>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</si>
  <si>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</si>
  <si>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</si>
  <si>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</si>
  <si>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</si>
  <si>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</si>
  <si>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</si>
  <si>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</si>
  <si>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</si>
  <si>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</si>
  <si>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</si>
  <si>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</si>
  <si>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</si>
  <si>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</si>
  <si>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</si>
  <si>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</si>
  <si>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</si>
  <si>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</si>
  <si>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</si>
  <si>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</si>
  <si>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</si>
  <si>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</si>
  <si>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</si>
  <si>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</si>
  <si>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</si>
  <si>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</si>
  <si>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</si>
  <si>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</si>
  <si>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</si>
  <si>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</si>
  <si>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</si>
  <si>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</si>
  <si>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</si>
  <si>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</si>
  <si>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</si>
  <si>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</si>
  <si>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</si>
  <si>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</si>
  <si>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</si>
  <si>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</si>
  <si>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</si>
  <si>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</si>
  <si>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</si>
  <si>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</si>
  <si>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</si>
  <si>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</si>
  <si>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</si>
  <si>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</si>
  <si>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</si>
  <si>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</si>
  <si>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</si>
  <si>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</si>
  <si>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</si>
  <si>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</si>
  <si>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</si>
  <si>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</si>
  <si>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</si>
  <si>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</si>
  <si>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</si>
  <si>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</si>
  <si>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</si>
  <si>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</si>
  <si>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</si>
  <si>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</si>
  <si>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</si>
  <si>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</si>
  <si>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</si>
  <si>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</si>
  <si>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</si>
  <si>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</si>
  <si>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</si>
  <si>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</si>
  <si>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</si>
  <si>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</si>
  <si>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</si>
  <si>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</si>
  <si>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</si>
  <si>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</si>
  <si>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</si>
  <si>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</si>
  <si>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</si>
  <si>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</si>
  <si>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</si>
  <si>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</si>
  <si>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</si>
  <si>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</si>
  <si>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</si>
  <si>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</si>
  <si>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</si>
  <si>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</si>
  <si>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</si>
  <si>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</si>
  <si>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</si>
  <si>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</si>
  <si>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</si>
  <si>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</si>
  <si>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</si>
  <si>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</si>
  <si>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</si>
  <si>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</si>
  <si>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</si>
  <si>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</si>
  <si>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</si>
  <si>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</si>
  <si>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</si>
  <si>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</si>
  <si>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</si>
  <si>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</si>
  <si>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</si>
  <si>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</si>
  <si>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</si>
  <si>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</si>
  <si>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</si>
  <si>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</si>
  <si>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</si>
  <si>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</si>
  <si>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</si>
  <si>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</si>
  <si>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</si>
  <si>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</si>
  <si>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</si>
  <si>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</si>
  <si>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</si>
  <si>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</si>
  <si>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</si>
  <si>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</si>
  <si>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</si>
  <si>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</si>
  <si>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</si>
  <si>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</si>
  <si>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</si>
  <si>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</si>
  <si>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</si>
  <si>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</si>
  <si>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</si>
  <si>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</si>
  <si>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</si>
  <si>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</si>
  <si>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</si>
  <si>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</si>
  <si>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</si>
  <si>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</si>
  <si>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</si>
  <si>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</si>
  <si>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</si>
  <si>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</si>
  <si>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</si>
  <si>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</si>
  <si>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</si>
  <si>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</si>
  <si>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</si>
  <si>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</si>
  <si>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</si>
  <si>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</si>
  <si>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</si>
  <si>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</si>
  <si>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</si>
  <si>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</si>
  <si>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</si>
  <si>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</si>
  <si>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</si>
  <si>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</si>
  <si>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</si>
  <si>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</si>
  <si>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</si>
  <si>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</si>
  <si>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</si>
  <si>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</si>
  <si>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</si>
  <si>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</si>
  <si>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</si>
  <si>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</si>
  <si>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</si>
  <si>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</si>
  <si>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</si>
  <si>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</si>
  <si>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</si>
  <si>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</si>
  <si>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</si>
  <si>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</si>
  <si>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</si>
  <si>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</si>
  <si>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</si>
  <si>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</si>
  <si>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</si>
  <si>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</si>
  <si>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</si>
  <si>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</si>
  <si>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</si>
  <si>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</si>
  <si>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</si>
  <si>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</si>
  <si>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</si>
  <si>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</si>
  <si>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</si>
  <si>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</si>
  <si>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</si>
  <si>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</si>
  <si>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</si>
  <si>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</si>
  <si>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</si>
  <si>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</si>
  <si>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</si>
  <si>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</si>
  <si>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</si>
  <si>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</si>
  <si>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</si>
  <si>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</si>
  <si>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</si>
  <si>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</si>
  <si>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</si>
  <si>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</si>
  <si>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</si>
  <si>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</si>
  <si>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</si>
  <si>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</si>
  <si>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</si>
  <si>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</si>
  <si>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</si>
  <si>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</si>
  <si>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</si>
  <si>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</si>
  <si>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</si>
  <si>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</si>
  <si>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</si>
  <si>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</si>
  <si>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</si>
  <si>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</si>
  <si>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</si>
  <si>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</si>
  <si>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</si>
  <si>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</si>
  <si>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</si>
  <si>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</si>
  <si>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</si>
  <si>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</si>
  <si>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</si>
  <si>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</si>
  <si>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</si>
  <si>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</si>
  <si>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</si>
  <si>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</si>
  <si>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</si>
  <si>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</si>
  <si>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</si>
  <si>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</si>
  <si>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</si>
  <si>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</si>
  <si>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</si>
  <si>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</si>
  <si>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</si>
  <si>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</si>
  <si>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</si>
  <si>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</si>
  <si>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</si>
  <si>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</si>
  <si>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</si>
  <si>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</si>
  <si>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</si>
  <si>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</si>
  <si>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</si>
  <si>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</si>
  <si>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</si>
  <si>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</si>
  <si>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</si>
  <si>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</si>
  <si>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</si>
  <si>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</si>
  <si>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</si>
  <si>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</si>
  <si>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</si>
  <si>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</si>
  <si>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</si>
  <si>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</si>
  <si>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</si>
  <si>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</si>
  <si>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</si>
  <si>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</si>
  <si>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</si>
  <si>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</si>
  <si>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</si>
  <si>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</si>
  <si>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</si>
  <si>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</si>
  <si>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</si>
  <si>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</si>
  <si>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</si>
  <si>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</si>
  <si>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</si>
  <si>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</si>
  <si>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</si>
  <si>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</si>
  <si>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</si>
  <si>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</si>
  <si>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</si>
  <si>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</si>
  <si>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</si>
  <si>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</si>
  <si>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</si>
  <si>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</si>
  <si>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</si>
  <si>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</si>
  <si>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</si>
  <si>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</si>
  <si>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</si>
  <si>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</si>
  <si>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</si>
  <si>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</si>
  <si>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</si>
  <si>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</si>
  <si>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</si>
  <si>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</si>
  <si>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</si>
  <si>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</si>
  <si>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</si>
  <si>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</si>
  <si>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</si>
  <si>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</si>
  <si>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</si>
  <si>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</si>
  <si>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</si>
  <si>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</si>
  <si>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</si>
  <si>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</si>
  <si>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</si>
  <si>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</si>
  <si>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</si>
  <si>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</si>
  <si>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</si>
  <si>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</si>
  <si>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</si>
  <si>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</si>
  <si>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</si>
  <si>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</si>
  <si>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</si>
  <si>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</si>
  <si>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</si>
  <si>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</si>
  <si>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</si>
  <si>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</si>
  <si>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</si>
  <si>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</si>
  <si>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</si>
  <si>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</si>
  <si>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</si>
  <si>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</si>
  <si>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</si>
  <si>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</si>
  <si>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</si>
  <si>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</si>
  <si>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</si>
  <si>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</si>
  <si>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</si>
  <si>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</si>
  <si>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</si>
  <si>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</si>
  <si>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</si>
  <si>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</si>
  <si>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</si>
  <si>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</si>
  <si>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</si>
  <si>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</si>
  <si>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</si>
  <si>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</si>
  <si>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</si>
  <si>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</si>
  <si>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</si>
  <si>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</si>
  <si>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</si>
  <si>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</si>
  <si>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</si>
  <si>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</si>
  <si>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</si>
  <si>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</si>
  <si>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</si>
  <si>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</si>
  <si>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</si>
  <si>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</si>
  <si>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</si>
  <si>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</si>
  <si>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</si>
  <si>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</si>
  <si>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</si>
  <si>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</si>
  <si>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</si>
  <si>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</si>
  <si>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</si>
  <si>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</si>
  <si>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</si>
  <si>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</si>
  <si>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</si>
  <si>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</si>
  <si>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</si>
  <si>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</si>
  <si>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</si>
  <si>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</si>
  <si>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</si>
  <si>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</si>
  <si>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</si>
  <si>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</si>
  <si>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</si>
  <si>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</si>
  <si>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</si>
  <si>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</si>
  <si>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</si>
  <si>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</si>
  <si>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</si>
  <si>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</si>
  <si>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</si>
  <si>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</si>
  <si>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</si>
  <si>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</si>
  <si>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</si>
  <si>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</si>
  <si>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</si>
  <si>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</si>
  <si>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</si>
  <si>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</si>
  <si>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</si>
  <si>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</si>
  <si>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</si>
  <si>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</si>
  <si>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</si>
  <si>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</si>
  <si>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</si>
  <si>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</si>
  <si>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</si>
  <si>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</si>
  <si>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</si>
  <si>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</si>
  <si>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</si>
  <si>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</si>
  <si>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</si>
  <si>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</si>
  <si>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</si>
  <si>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</si>
  <si>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</si>
  <si>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</si>
  <si>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</si>
  <si>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</si>
  <si>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</si>
  <si>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</si>
  <si>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</si>
  <si>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</si>
  <si>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</si>
  <si>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</si>
  <si>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</si>
  <si>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</si>
  <si>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</si>
  <si>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</si>
  <si>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</si>
  <si>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</si>
  <si>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</si>
  <si>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</si>
  <si>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</si>
  <si>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</si>
  <si>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</si>
  <si>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</si>
  <si>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</si>
  <si>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</si>
  <si>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</si>
  <si>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</si>
  <si>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</si>
  <si>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</si>
  <si>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</si>
  <si>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</si>
  <si>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</si>
  <si>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</si>
  <si>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</si>
  <si>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</si>
  <si>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</si>
  <si>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</si>
  <si>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</si>
  <si>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</si>
  <si>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</si>
  <si>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</si>
  <si>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</si>
  <si>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</si>
  <si>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</si>
  <si>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</si>
  <si>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</si>
  <si>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</si>
  <si>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</si>
  <si>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</si>
  <si>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</si>
  <si>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</si>
  <si>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</si>
  <si>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</si>
  <si>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</si>
  <si>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</si>
  <si>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</si>
  <si>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</si>
  <si>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</si>
  <si>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</si>
  <si>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</si>
  <si>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</si>
  <si>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</si>
  <si>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</si>
  <si>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</si>
  <si>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</si>
  <si>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</si>
  <si>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</si>
  <si>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</si>
  <si>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</si>
  <si>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</si>
  <si>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</si>
  <si>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</si>
  <si>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</si>
  <si>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</si>
  <si>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</si>
  <si>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</si>
  <si>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</si>
  <si>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</si>
  <si>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</si>
  <si>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</si>
  <si>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</si>
  <si>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</si>
  <si>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</si>
  <si>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</si>
  <si>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</si>
  <si>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</si>
  <si>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</si>
  <si>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</si>
  <si>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</si>
  <si>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</si>
  <si>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</si>
  <si>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</si>
  <si>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</si>
  <si>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</si>
  <si>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</si>
  <si>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</si>
  <si>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</si>
  <si>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</si>
  <si>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</si>
  <si>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</si>
  <si>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</si>
  <si>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</si>
  <si>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</si>
  <si>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</si>
  <si>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</si>
  <si>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</si>
  <si>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</si>
  <si>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</si>
  <si>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</si>
  <si>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</si>
  <si>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</si>
  <si>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</si>
  <si>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</si>
  <si>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</si>
  <si>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</si>
  <si>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</si>
  <si>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</si>
  <si>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</si>
  <si>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</si>
  <si>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</si>
  <si>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</si>
  <si>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</si>
  <si>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</si>
  <si>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</si>
  <si>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</si>
  <si>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</si>
  <si>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</si>
  <si>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</si>
  <si>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</si>
  <si>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</si>
  <si>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</si>
  <si>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</si>
  <si>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</si>
  <si>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</si>
  <si>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</si>
  <si>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</si>
  <si>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</si>
  <si>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</si>
  <si>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</si>
  <si>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</si>
  <si>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</si>
  <si>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</si>
  <si>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</si>
  <si>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</si>
  <si>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</si>
  <si>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</si>
  <si>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</si>
  <si>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</si>
  <si>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</si>
  <si>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</si>
  <si>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</si>
  <si>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</si>
  <si>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</si>
  <si>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</si>
  <si>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</si>
  <si>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</si>
  <si>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</si>
  <si>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</si>
  <si>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</si>
  <si>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</si>
  <si>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</si>
  <si>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</si>
  <si>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</si>
  <si>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</si>
  <si>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</si>
  <si>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</si>
  <si>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</si>
  <si>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</si>
  <si>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</si>
  <si>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</si>
  <si>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</si>
  <si>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</si>
  <si>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</si>
  <si>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</si>
  <si>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</si>
  <si>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</si>
  <si>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</si>
  <si>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</si>
  <si>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</si>
  <si>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</si>
  <si>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</si>
  <si>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</si>
  <si>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</si>
  <si>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</si>
  <si>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</si>
  <si>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</si>
  <si>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</si>
  <si>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</si>
  <si>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</si>
  <si>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</si>
  <si>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</si>
  <si>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</si>
  <si>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</si>
  <si>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</si>
  <si>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</si>
  <si>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</si>
  <si>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</si>
  <si>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</si>
  <si>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</si>
  <si>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</si>
  <si>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</si>
  <si>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</si>
  <si>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</si>
  <si>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</si>
  <si>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</si>
  <si>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</si>
  <si>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</si>
  <si>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</si>
  <si>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</si>
  <si>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</si>
  <si>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</si>
  <si>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</si>
  <si>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</si>
  <si>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</si>
  <si>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</si>
  <si>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</si>
  <si>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</si>
  <si>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</si>
  <si>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</si>
  <si>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</si>
  <si>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</si>
  <si>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</si>
  <si>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</si>
  <si>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</si>
  <si>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</si>
  <si>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</si>
  <si>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</si>
  <si>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</si>
  <si>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</si>
  <si>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</si>
  <si>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</si>
  <si>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</si>
  <si>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</si>
  <si>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</si>
  <si>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</si>
  <si>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</si>
  <si>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</si>
  <si>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</si>
  <si>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</si>
  <si>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</si>
  <si>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</si>
  <si>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</si>
  <si>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</si>
  <si>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</si>
  <si>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</si>
  <si>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</si>
  <si>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</si>
  <si>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</si>
  <si>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</si>
  <si>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</si>
  <si>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</si>
  <si>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</si>
  <si>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</si>
  <si>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</si>
  <si>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</si>
  <si>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</si>
  <si>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</si>
  <si>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</si>
  <si>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</si>
  <si>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</si>
  <si>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</si>
  <si>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</si>
  <si>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</si>
  <si>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</si>
  <si>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</si>
  <si>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</si>
  <si>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</si>
  <si>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</si>
  <si>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</si>
  <si>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</si>
  <si>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</si>
  <si>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</si>
  <si>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</si>
  <si>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</si>
  <si>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</si>
  <si>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</si>
  <si>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</si>
  <si>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</si>
  <si>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</si>
  <si>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</si>
  <si>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</si>
  <si>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</si>
  <si>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</si>
  <si>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</si>
  <si>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</si>
  <si>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</si>
  <si>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</si>
  <si>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</si>
  <si>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</si>
  <si>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</si>
  <si>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</si>
  <si>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</si>
  <si>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</si>
  <si>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</si>
  <si>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</si>
  <si>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</si>
  <si>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</si>
  <si>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</si>
  <si>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</si>
  <si>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</si>
  <si>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</si>
  <si>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</si>
  <si>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</si>
  <si>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</si>
  <si>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</si>
  <si>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</si>
  <si>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</si>
  <si>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</si>
  <si>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</si>
  <si>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</si>
  <si>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</si>
  <si>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</si>
  <si>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</si>
  <si>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</si>
  <si>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</si>
  <si>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</si>
  <si>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</si>
  <si>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</si>
  <si>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</si>
  <si>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</si>
  <si>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</si>
  <si>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</si>
  <si>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</si>
  <si>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</si>
  <si>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</si>
  <si>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</si>
  <si>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</si>
  <si>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</si>
  <si>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</si>
  <si>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</si>
  <si>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</si>
  <si>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</si>
  <si>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</si>
  <si>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</si>
  <si>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</si>
  <si>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</si>
  <si>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</si>
  <si>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</si>
  <si>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</si>
  <si>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</si>
  <si>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</si>
  <si>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</si>
  <si>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</si>
  <si>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</si>
  <si>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</si>
  <si>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</si>
  <si>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</si>
  <si>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</si>
  <si>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</si>
  <si>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</si>
  <si>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</si>
  <si>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</si>
  <si>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</si>
  <si>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</si>
  <si>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</si>
  <si>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</si>
  <si>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</si>
  <si>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</si>
  <si>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</si>
  <si>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</si>
  <si>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</si>
  <si>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</si>
  <si>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</si>
  <si>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</si>
  <si>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</si>
  <si>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</si>
  <si>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</si>
  <si>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</si>
  <si>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</si>
  <si>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</si>
  <si>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</si>
  <si>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</si>
  <si>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</si>
  <si>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</si>
  <si>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</si>
  <si>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</si>
  <si>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</si>
  <si>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</si>
  <si>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</si>
  <si>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</si>
  <si>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</si>
  <si>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</si>
  <si>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</si>
  <si>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</si>
  <si>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</si>
  <si>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</si>
  <si>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</si>
  <si>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</si>
  <si>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</si>
  <si>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</si>
  <si>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</si>
  <si>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</si>
  <si>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</si>
  <si>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</si>
  <si>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</si>
  <si>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</si>
  <si>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</si>
  <si>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</si>
  <si>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</si>
  <si>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</si>
  <si>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</si>
  <si>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</si>
  <si>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</si>
  <si>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</si>
  <si>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</si>
  <si>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</si>
  <si>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</si>
  <si>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</si>
  <si>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</si>
  <si>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</si>
  <si>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</si>
  <si>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</si>
  <si>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</si>
  <si>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</si>
  <si>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</si>
  <si>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</si>
  <si>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</si>
  <si>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</si>
  <si>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</si>
  <si>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</si>
  <si>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</si>
  <si>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</si>
  <si>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</si>
  <si>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</si>
  <si>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</si>
  <si>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</si>
  <si>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</si>
  <si>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</si>
  <si>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</si>
  <si>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</si>
  <si>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</si>
  <si>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</si>
  <si>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</si>
  <si>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</si>
  <si>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</si>
  <si>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</si>
  <si>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</si>
  <si>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</si>
  <si>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</si>
  <si>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</si>
  <si>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</si>
  <si>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</si>
  <si>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</si>
  <si>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</si>
  <si>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</si>
  <si>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</si>
  <si>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</si>
  <si>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</si>
  <si>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</si>
  <si>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</si>
  <si>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</si>
  <si>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</si>
  <si>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</si>
  <si>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</si>
  <si>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</si>
  <si>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</si>
  <si>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</si>
  <si>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</si>
  <si>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</si>
  <si>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</si>
  <si>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</si>
  <si>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</si>
  <si>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</si>
  <si>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</si>
  <si>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</si>
  <si>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</si>
  <si>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</si>
  <si>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</si>
  <si>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</si>
  <si>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</si>
  <si>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</si>
  <si>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</si>
  <si>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</si>
  <si>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</si>
  <si>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</si>
  <si>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</si>
  <si>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</si>
  <si>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</si>
  <si>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</si>
  <si>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</si>
  <si>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</si>
  <si>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</si>
  <si>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</si>
  <si>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</si>
  <si>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</si>
  <si>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</si>
  <si>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</si>
  <si>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</si>
  <si>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</si>
  <si>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</si>
  <si>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</si>
  <si>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</si>
  <si>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</si>
  <si>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</si>
  <si>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</si>
  <si>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</si>
  <si>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</si>
  <si>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</si>
  <si>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</si>
  <si>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</si>
  <si>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</si>
  <si>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</si>
  <si>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</si>
  <si>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</si>
  <si>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</si>
  <si>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</si>
  <si>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</si>
  <si>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</si>
  <si>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</si>
  <si>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</si>
  <si>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</si>
  <si>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</si>
  <si>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</si>
  <si>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</si>
  <si>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</si>
  <si>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</si>
  <si>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</si>
  <si>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</si>
  <si>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</si>
  <si>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</si>
  <si>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</si>
  <si>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</si>
  <si>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</si>
  <si>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</si>
  <si>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</si>
  <si>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</si>
  <si>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</si>
  <si>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</si>
  <si>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</si>
  <si>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</si>
  <si>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</si>
  <si>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</si>
  <si>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</si>
  <si>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</si>
  <si>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</si>
  <si>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</si>
  <si>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</si>
  <si>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</si>
  <si>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</si>
  <si>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</si>
  <si>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</si>
  <si>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</si>
  <si>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</si>
  <si>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</si>
  <si>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</si>
  <si>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</si>
  <si>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</si>
  <si>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</si>
  <si>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</si>
  <si>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</si>
  <si>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</si>
  <si>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</si>
  <si>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</si>
  <si>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</si>
  <si>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</si>
  <si>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</si>
  <si>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</si>
  <si>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</si>
  <si>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</si>
  <si>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</si>
  <si>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</si>
  <si>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</si>
  <si>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</si>
  <si>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</si>
  <si>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</si>
  <si>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</si>
  <si>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</si>
  <si>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</si>
  <si>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</si>
  <si>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</si>
  <si>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</si>
  <si>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</si>
  <si>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</si>
  <si>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</si>
  <si>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</si>
  <si>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</si>
  <si>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</si>
  <si>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</si>
  <si>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</si>
  <si>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</si>
  <si>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</si>
  <si>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</si>
  <si>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</si>
  <si>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</si>
  <si>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</si>
  <si>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</si>
  <si>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</si>
  <si>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</si>
  <si>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</si>
  <si>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</si>
  <si>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</si>
  <si>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</si>
  <si>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</si>
  <si>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</si>
  <si>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</si>
  <si>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</si>
  <si>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</si>
  <si>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</si>
  <si>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</si>
  <si>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</si>
  <si>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</si>
  <si>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</si>
  <si>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</si>
  <si>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</si>
  <si>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</si>
  <si>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</si>
  <si>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</si>
  <si>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</si>
  <si>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</si>
  <si>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</si>
  <si>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</si>
  <si>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</si>
  <si>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</si>
  <si>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</si>
  <si>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</si>
  <si>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</si>
  <si>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</si>
  <si>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</si>
  <si>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</si>
  <si>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</si>
  <si>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</si>
  <si>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</si>
  <si>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</si>
  <si>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</si>
  <si>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</si>
  <si>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</si>
  <si>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</si>
  <si>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</si>
  <si>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</si>
  <si>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</si>
  <si>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</si>
  <si>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</si>
  <si>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</si>
  <si>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</si>
  <si>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</si>
  <si>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</si>
  <si>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</si>
  <si>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</si>
  <si>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</si>
  <si>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</si>
  <si>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</si>
  <si>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</si>
  <si>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</si>
  <si>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</si>
  <si>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</si>
  <si>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</si>
  <si>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</si>
  <si>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</si>
  <si>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</si>
  <si>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</si>
  <si>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</si>
  <si>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</si>
  <si>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</si>
  <si>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</si>
  <si>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</si>
  <si>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</si>
  <si>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</si>
  <si>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</si>
  <si>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</si>
  <si>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</si>
  <si>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</si>
  <si>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</si>
  <si>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</si>
  <si>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</si>
  <si>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</si>
  <si>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</si>
  <si>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</si>
  <si>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</si>
  <si>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</si>
  <si>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</si>
  <si>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</si>
  <si>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</si>
  <si>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</si>
  <si>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</si>
  <si>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</si>
  <si>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</si>
  <si>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</si>
  <si>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</si>
  <si>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</si>
  <si>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</si>
  <si>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</si>
  <si>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</si>
  <si>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</si>
  <si>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</si>
  <si>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</si>
  <si>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</si>
  <si>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</si>
  <si>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</si>
  <si>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</si>
  <si>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</si>
  <si>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</si>
  <si>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</si>
  <si>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</si>
  <si>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</si>
  <si>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</si>
  <si>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</si>
  <si>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</si>
  <si>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</si>
  <si>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</si>
  <si>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</si>
  <si>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</si>
  <si>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</si>
  <si>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</si>
  <si>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</si>
  <si>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</si>
  <si>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</si>
  <si>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</si>
  <si>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</si>
  <si>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</si>
  <si>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</si>
  <si>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</si>
  <si>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</si>
  <si>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</si>
  <si>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</si>
  <si>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</si>
  <si>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</si>
  <si>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</si>
  <si>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</si>
  <si>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</si>
  <si>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</si>
  <si>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</si>
  <si>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</si>
  <si>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</si>
  <si>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</si>
  <si>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</si>
  <si>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</si>
  <si>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</si>
  <si>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</si>
  <si>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</si>
  <si>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</si>
  <si>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</si>
  <si>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</si>
  <si>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</si>
  <si>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</si>
  <si>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</si>
  <si>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</si>
  <si>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</si>
  <si>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</si>
  <si>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</si>
  <si>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</si>
  <si>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</si>
  <si>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</si>
  <si>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</si>
  <si>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</si>
  <si>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</si>
  <si>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</si>
  <si>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</si>
  <si>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</si>
  <si>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</si>
  <si>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</si>
  <si>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</si>
  <si>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</si>
  <si>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</si>
  <si>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</si>
  <si>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</si>
  <si>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</si>
  <si>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</si>
  <si>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</si>
  <si>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</si>
  <si>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</si>
  <si>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</si>
  <si>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</si>
  <si>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</si>
  <si>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</si>
  <si>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</si>
  <si>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</si>
  <si>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</si>
  <si>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</si>
  <si>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</si>
  <si>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</si>
  <si>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</si>
  <si>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</si>
  <si>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</si>
  <si>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</si>
  <si>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</si>
  <si>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</si>
  <si>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</si>
  <si>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</si>
  <si>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</si>
  <si>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</si>
  <si>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</si>
  <si>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</si>
  <si>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</si>
  <si>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</si>
  <si>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</si>
  <si>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</si>
  <si>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</si>
  <si>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</si>
  <si>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</si>
  <si>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</si>
  <si>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</si>
  <si>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</si>
  <si>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</si>
  <si>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</si>
  <si>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</si>
  <si>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</si>
  <si>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</si>
  <si>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</si>
  <si>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</si>
  <si>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</si>
  <si>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</si>
  <si>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</si>
  <si>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</si>
  <si>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</si>
  <si>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</si>
  <si>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</si>
  <si>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</si>
  <si>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</si>
  <si>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</si>
  <si>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</si>
  <si>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</si>
  <si>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</si>
  <si>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</si>
  <si>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</si>
  <si>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</si>
  <si>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</si>
  <si>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</si>
  <si>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</si>
  <si>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</si>
  <si>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</si>
  <si>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</si>
  <si>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</si>
  <si>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</si>
  <si>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</si>
  <si>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</si>
  <si>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</si>
  <si>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</si>
  <si>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</si>
  <si>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</si>
  <si>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</si>
  <si>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</si>
  <si>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</si>
  <si>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</si>
  <si>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</si>
  <si>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</si>
  <si>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</si>
  <si>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</si>
  <si>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</si>
  <si>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</si>
  <si>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</si>
  <si>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</si>
  <si>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</si>
  <si>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</si>
  <si>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</si>
  <si>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</si>
  <si>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</si>
  <si>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</si>
  <si>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</si>
  <si>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</si>
  <si>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</si>
  <si>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</si>
  <si>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</si>
  <si>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</si>
  <si>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</si>
  <si>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</si>
  <si>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</si>
  <si>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</si>
  <si>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</si>
  <si>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</si>
  <si>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</si>
  <si>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</si>
  <si>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</si>
  <si>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</si>
  <si>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</si>
  <si>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</si>
  <si>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</si>
  <si>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</si>
  <si>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</si>
  <si>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</si>
  <si>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</si>
  <si>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</si>
  <si>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</si>
  <si>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</si>
  <si>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</si>
  <si>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</si>
  <si>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</si>
  <si>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</si>
  <si>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</si>
  <si>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</si>
  <si>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</si>
  <si>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</si>
  <si>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</si>
  <si>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</si>
  <si>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</si>
  <si>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</si>
  <si>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</si>
  <si>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</si>
  <si>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</si>
  <si>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</si>
  <si>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</si>
  <si>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</si>
  <si>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</si>
  <si>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</si>
  <si>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</si>
  <si>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</si>
  <si>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</si>
  <si>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</si>
  <si>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</si>
  <si>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</si>
  <si>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</si>
  <si>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</si>
  <si>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</si>
  <si>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</si>
  <si>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</si>
  <si>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</si>
  <si>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</si>
  <si>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</si>
  <si>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</si>
  <si>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</si>
  <si>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</si>
  <si>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</si>
  <si>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</si>
  <si>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</si>
  <si>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</si>
  <si>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</si>
  <si>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</si>
  <si>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</si>
  <si>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</si>
  <si>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</si>
  <si>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</si>
  <si>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</si>
  <si>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</si>
  <si>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</si>
  <si>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</si>
  <si>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</si>
  <si>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</si>
  <si>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</si>
  <si>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</si>
  <si>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</si>
  <si>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</si>
  <si>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</si>
  <si>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</si>
  <si>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</si>
  <si>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</si>
  <si>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</si>
  <si>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</si>
  <si>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</si>
  <si>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</si>
  <si>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</si>
  <si>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</si>
  <si>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</si>
  <si>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</si>
  <si>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</si>
  <si>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</si>
  <si>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</si>
  <si>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</si>
  <si>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</si>
  <si>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</si>
  <si>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</si>
  <si>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</si>
  <si>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</si>
  <si>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</si>
  <si>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</si>
  <si>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</si>
  <si>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</si>
  <si>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</si>
  <si>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</si>
  <si>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</si>
  <si>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</si>
  <si>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</si>
  <si>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</si>
  <si>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</si>
  <si>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</si>
  <si>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</si>
  <si>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</si>
  <si>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</si>
  <si>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</si>
  <si>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</si>
  <si>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</si>
  <si>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</si>
  <si>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</si>
  <si>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</si>
  <si>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</si>
  <si>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</si>
  <si>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</si>
  <si>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</si>
  <si>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</si>
  <si>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</si>
  <si>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</si>
  <si>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</si>
  <si>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</si>
  <si>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</si>
  <si>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</si>
  <si>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</si>
  <si>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</si>
  <si>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</si>
  <si>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</si>
  <si>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</si>
  <si>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</si>
  <si>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</si>
  <si>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</si>
  <si>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</si>
  <si>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</si>
  <si>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</si>
  <si>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</si>
  <si>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</si>
  <si>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</si>
  <si>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</si>
  <si>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</si>
  <si>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</si>
  <si>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</si>
  <si>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</si>
  <si>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</si>
  <si>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</si>
  <si>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</si>
  <si>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</si>
  <si>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</si>
  <si>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</si>
  <si>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</si>
  <si>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</si>
  <si>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</si>
  <si>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</si>
  <si>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</si>
  <si>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</si>
  <si>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</si>
  <si>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</si>
  <si>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</si>
  <si>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</si>
  <si>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</si>
  <si>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</si>
  <si>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</si>
  <si>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</si>
  <si>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</si>
  <si>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</si>
  <si>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</si>
  <si>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</si>
  <si>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</si>
  <si>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</si>
  <si>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</si>
  <si>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</si>
  <si>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</si>
  <si>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</si>
  <si>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</si>
  <si>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</si>
  <si>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</si>
  <si>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</si>
  <si>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</si>
  <si>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</si>
  <si>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</si>
  <si>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</si>
  <si>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</si>
  <si>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</si>
  <si>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</si>
  <si>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</si>
  <si>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</si>
  <si>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</si>
  <si>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</si>
  <si>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</si>
  <si>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</si>
  <si>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</si>
  <si>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</si>
  <si>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</si>
  <si>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</si>
  <si>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</si>
  <si>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</si>
  <si>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</si>
  <si>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</si>
  <si>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</si>
  <si>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</si>
  <si>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</si>
  <si>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</si>
  <si>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</si>
  <si>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</si>
  <si>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</si>
  <si>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</si>
  <si>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</si>
  <si>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</si>
  <si>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</si>
  <si>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</si>
  <si>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</si>
  <si>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</si>
  <si>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</si>
  <si>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</si>
  <si>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</si>
  <si>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</si>
  <si>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</si>
  <si>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</si>
  <si>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</si>
  <si>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</si>
  <si>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</si>
  <si>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</si>
  <si>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</si>
  <si>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</si>
  <si>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</si>
  <si>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</si>
  <si>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</si>
  <si>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</si>
  <si>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</si>
  <si>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</si>
  <si>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</si>
  <si>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</si>
  <si>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</si>
  <si>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</si>
  <si>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</si>
  <si>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</si>
  <si>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</si>
  <si>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</si>
  <si>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</si>
  <si>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</si>
  <si>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</si>
  <si>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</si>
  <si>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</si>
  <si>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</si>
  <si>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</si>
  <si>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</si>
  <si>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</si>
  <si>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</si>
  <si>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</si>
  <si>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</si>
  <si>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</si>
  <si>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</si>
  <si>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</si>
  <si>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</si>
  <si>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</si>
  <si>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</si>
  <si>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</si>
  <si>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</si>
  <si>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</si>
  <si>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</si>
  <si>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</si>
  <si>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</si>
  <si>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</si>
  <si>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</si>
  <si>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</si>
  <si>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</si>
  <si>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</si>
  <si>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</si>
  <si>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</si>
  <si>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</si>
  <si>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</si>
  <si>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</si>
  <si>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</si>
  <si>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</si>
  <si>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</si>
  <si>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</si>
  <si>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</si>
  <si>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</si>
  <si>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</si>
  <si>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</si>
  <si>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</si>
  <si>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</si>
  <si>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</si>
  <si>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</si>
  <si>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</si>
  <si>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</si>
  <si>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</si>
  <si>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</si>
  <si>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</si>
  <si>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</si>
  <si>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</si>
  <si>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</si>
  <si>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</si>
  <si>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</si>
  <si>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</si>
  <si>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</si>
  <si>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</si>
  <si>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</si>
  <si>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</si>
  <si>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</si>
  <si>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</si>
  <si>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</si>
  <si>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</si>
  <si>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</si>
  <si>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</si>
  <si>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</si>
  <si>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</si>
  <si>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</si>
  <si>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</si>
  <si>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</si>
  <si>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</si>
  <si>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</si>
  <si>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</si>
  <si>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</si>
  <si>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</si>
  <si>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</si>
  <si>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</si>
  <si>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</si>
  <si>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</si>
  <si>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</si>
  <si>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</si>
  <si>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</si>
  <si>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</si>
  <si>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</si>
  <si>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</si>
  <si>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</si>
  <si>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</si>
  <si>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</si>
  <si>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</si>
  <si>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</si>
  <si>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</si>
  <si>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</si>
  <si>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</si>
  <si>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</si>
  <si>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</si>
  <si>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</si>
  <si>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</si>
  <si>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</si>
  <si>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</si>
  <si>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</si>
  <si>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</si>
  <si>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</si>
  <si>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</si>
  <si>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</si>
  <si>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</si>
  <si>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</si>
  <si>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</si>
  <si>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</si>
  <si>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</si>
  <si>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</si>
  <si>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</si>
  <si>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</si>
  <si>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</si>
  <si>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</si>
  <si>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</si>
  <si>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</si>
  <si>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</si>
  <si>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</si>
  <si>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</si>
  <si>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</si>
  <si>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</si>
  <si>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</si>
  <si>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</si>
  <si>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</si>
  <si>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</si>
  <si>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</si>
  <si>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</si>
  <si>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</si>
  <si>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</si>
  <si>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</si>
  <si>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</si>
  <si>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</si>
  <si>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</si>
  <si>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</si>
  <si>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</si>
  <si>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</si>
  <si>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</si>
  <si>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</si>
  <si>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</si>
  <si>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</si>
  <si>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</si>
  <si>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</si>
  <si>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</si>
  <si>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</si>
  <si>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</si>
  <si>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</si>
  <si>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</si>
  <si>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</si>
  <si>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</si>
  <si>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</si>
  <si>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</si>
  <si>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</si>
  <si>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</si>
  <si>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</si>
  <si>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</si>
  <si>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</si>
  <si>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</si>
  <si>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</si>
  <si>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</si>
  <si>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</si>
  <si>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</si>
  <si>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</si>
  <si>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</si>
  <si>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</si>
  <si>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</si>
  <si>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</si>
  <si>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</si>
  <si>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</si>
  <si>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</si>
  <si>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</si>
  <si>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</si>
  <si>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</si>
  <si>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</si>
  <si>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</si>
  <si>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</si>
  <si>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</si>
  <si>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</si>
  <si>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</si>
  <si>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</si>
  <si>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</si>
  <si>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</si>
  <si>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</si>
  <si>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</si>
  <si>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</si>
  <si>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</si>
  <si>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</si>
  <si>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</si>
  <si>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</si>
  <si>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</si>
  <si>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</si>
  <si>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</si>
  <si>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</si>
  <si>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</si>
  <si>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</si>
  <si>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</si>
  <si>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</si>
  <si>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</si>
  <si>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</si>
  <si>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</si>
  <si>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</si>
  <si>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</si>
  <si>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</si>
  <si>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</si>
  <si>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</si>
  <si>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</si>
  <si>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</si>
  <si>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</si>
  <si>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</si>
  <si>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</si>
  <si>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</si>
  <si>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</si>
  <si>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</si>
  <si>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</si>
  <si>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</si>
  <si>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</si>
  <si>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</si>
  <si>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</si>
  <si>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</si>
  <si>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</si>
  <si>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</si>
  <si>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</si>
  <si>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</si>
  <si>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</si>
  <si>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</si>
  <si>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</si>
  <si>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</si>
  <si>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</si>
  <si>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</si>
  <si>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</si>
  <si>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</si>
  <si>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</si>
  <si>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</si>
  <si>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</si>
  <si>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</si>
  <si>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</si>
  <si>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</si>
  <si>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</si>
  <si>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</si>
  <si>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</si>
  <si>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</si>
  <si>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</si>
  <si>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</si>
  <si>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</si>
  <si>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</si>
  <si>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</si>
  <si>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</si>
  <si>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</si>
  <si>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</si>
  <si>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</si>
  <si>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</si>
  <si>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</si>
  <si>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</si>
  <si>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</si>
  <si>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</si>
  <si>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</si>
  <si>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</si>
  <si>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</si>
  <si>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</si>
  <si>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</si>
  <si>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</si>
  <si>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</si>
  <si>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</si>
  <si>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</si>
  <si>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</si>
  <si>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</si>
  <si>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</si>
  <si>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</si>
  <si>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</si>
  <si>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</si>
  <si>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</si>
  <si>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</si>
  <si>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</si>
  <si>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</si>
  <si>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</si>
  <si>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</si>
  <si>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</si>
  <si>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</si>
  <si>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</si>
  <si>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</si>
  <si>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</si>
  <si>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</si>
  <si>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</si>
  <si>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</si>
  <si>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</si>
  <si>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</si>
  <si>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</si>
  <si>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</si>
  <si>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</si>
  <si>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</si>
  <si>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</si>
  <si>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</si>
  <si>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</si>
  <si>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</si>
  <si>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</si>
  <si>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</si>
  <si>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</si>
  <si>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</si>
  <si>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</si>
  <si>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</si>
  <si>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</si>
  <si>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</si>
  <si>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</si>
  <si>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</si>
  <si>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</si>
  <si>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</si>
  <si>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</si>
  <si>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</si>
  <si>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</si>
  <si>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</si>
  <si>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</si>
  <si>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</si>
  <si>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</si>
  <si>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</si>
  <si>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</si>
  <si>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</si>
  <si>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</si>
  <si>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</si>
  <si>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</si>
  <si>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</si>
  <si>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</si>
  <si>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</si>
  <si>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</si>
  <si>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</si>
  <si>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</si>
  <si>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</si>
  <si>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</si>
  <si>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</si>
  <si>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</si>
  <si>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</si>
  <si>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</si>
  <si>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</si>
  <si>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</si>
  <si>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</si>
  <si>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</si>
  <si>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</si>
  <si>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</si>
  <si>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</si>
  <si>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</si>
  <si>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</si>
  <si>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</si>
  <si>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</si>
  <si>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</si>
  <si>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</si>
  <si>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</si>
  <si>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</si>
  <si>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</si>
  <si>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</si>
  <si>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</si>
  <si>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</si>
  <si>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</si>
  <si>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</si>
  <si>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</si>
  <si>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</si>
  <si>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</si>
  <si>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</si>
  <si>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</si>
  <si>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</si>
  <si>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</si>
  <si>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</si>
  <si>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</si>
  <si>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</si>
  <si>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</si>
  <si>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</si>
  <si>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</si>
  <si>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</si>
  <si>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</si>
  <si>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</si>
  <si>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</si>
  <si>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</si>
  <si>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</si>
  <si>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</si>
  <si>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</si>
  <si>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</si>
  <si>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</si>
  <si>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</si>
  <si>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</si>
  <si>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</si>
  <si>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</si>
  <si>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</si>
  <si>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</si>
  <si>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</si>
  <si>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</si>
  <si>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</si>
  <si>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</si>
  <si>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</si>
  <si>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</si>
  <si>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</si>
  <si>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</si>
  <si>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</si>
  <si>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</si>
  <si>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</si>
  <si>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</si>
  <si>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</si>
  <si>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</si>
  <si>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</si>
  <si>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</si>
  <si>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</si>
  <si>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</si>
  <si>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</si>
  <si>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</si>
  <si>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</si>
  <si>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</si>
  <si>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</si>
  <si>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</si>
  <si>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</si>
  <si>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</si>
  <si>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</si>
  <si>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</si>
  <si>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</si>
  <si>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</si>
  <si>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</si>
  <si>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</si>
  <si>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</si>
  <si>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</si>
  <si>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</si>
  <si>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</si>
  <si>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</si>
  <si>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</si>
  <si>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</si>
  <si>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</si>
  <si>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</si>
  <si>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</si>
  <si>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</si>
  <si>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</si>
  <si>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</si>
  <si>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</si>
  <si>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</si>
  <si>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</si>
  <si>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</si>
  <si>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</si>
  <si>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</si>
  <si>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</si>
  <si>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</si>
  <si>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</si>
  <si>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</si>
  <si>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</si>
  <si>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</si>
  <si>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</si>
  <si>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</si>
  <si>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</si>
  <si>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</si>
  <si>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</si>
  <si>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</si>
  <si>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</si>
  <si>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</si>
  <si>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</si>
  <si>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</si>
  <si>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</si>
  <si>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</si>
  <si>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</si>
  <si>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</si>
  <si>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</si>
  <si>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</si>
  <si>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</si>
  <si>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</si>
  <si>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</si>
  <si>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</si>
  <si>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</si>
  <si>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</si>
  <si>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</si>
  <si>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</si>
  <si>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</si>
  <si>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</si>
  <si>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</si>
  <si>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</si>
  <si>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</si>
  <si>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</si>
  <si>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</si>
  <si>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</si>
  <si>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</si>
  <si>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</si>
  <si>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</si>
  <si>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</si>
  <si>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</si>
  <si>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</si>
  <si>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</si>
  <si>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</si>
  <si>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</si>
  <si>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</si>
  <si>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</si>
  <si>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</si>
  <si>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</si>
  <si>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</si>
  <si>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</si>
  <si>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</si>
  <si>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</si>
  <si>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</si>
  <si>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</si>
  <si>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</si>
  <si>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</si>
  <si>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</si>
  <si>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</si>
  <si>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</si>
  <si>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</si>
  <si>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</si>
  <si>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</si>
  <si>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</si>
  <si>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</si>
  <si>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</si>
  <si>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</si>
  <si>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</si>
  <si>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</si>
  <si>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</si>
  <si>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</si>
  <si>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</si>
  <si>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</si>
  <si>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</si>
  <si>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</si>
  <si>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</si>
  <si>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</si>
  <si>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</si>
  <si>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</si>
  <si>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</si>
  <si>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</si>
  <si>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</si>
  <si>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</si>
  <si>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</si>
  <si>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</si>
  <si>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</si>
  <si>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</si>
  <si>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</si>
  <si>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</si>
  <si>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</si>
  <si>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</si>
  <si>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</si>
  <si>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</si>
  <si>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</si>
  <si>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</si>
  <si>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</si>
  <si>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</si>
  <si>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</si>
  <si>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</si>
  <si>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</si>
  <si>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</si>
  <si>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</si>
  <si>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</si>
  <si>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</si>
  <si>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</si>
  <si>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</si>
  <si>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</si>
  <si>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</si>
  <si>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</si>
  <si>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</si>
  <si>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</si>
  <si>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</si>
  <si>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</si>
  <si>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</si>
  <si>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</si>
  <si>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</si>
  <si>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</si>
  <si>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</si>
  <si>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</si>
  <si>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</si>
  <si>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</si>
  <si>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</si>
  <si>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</si>
  <si>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</si>
  <si>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</si>
  <si>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</si>
  <si>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</si>
  <si>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</si>
  <si>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</si>
  <si>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</si>
  <si>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</si>
  <si>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</si>
  <si>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</si>
  <si>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</si>
  <si>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</si>
  <si>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</si>
  <si>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</si>
  <si>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</si>
  <si>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</si>
  <si>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</si>
  <si>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</si>
  <si>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</si>
  <si>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</si>
  <si>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</si>
  <si>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</si>
  <si>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</si>
  <si>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</si>
  <si>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</si>
  <si>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</si>
  <si>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</si>
  <si>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</si>
  <si>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</si>
  <si>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</si>
  <si>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</si>
  <si>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</si>
  <si>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</si>
  <si>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</si>
  <si>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</si>
  <si>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</si>
  <si>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</si>
  <si>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</si>
  <si>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</si>
  <si>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</si>
  <si>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</si>
  <si>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</si>
  <si>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</si>
  <si>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</si>
  <si>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</si>
  <si>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</si>
  <si>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</si>
  <si>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</si>
  <si>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</si>
  <si>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</si>
  <si>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</si>
  <si>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</si>
  <si>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</si>
  <si>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</si>
  <si>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</si>
  <si>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</si>
  <si>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</si>
  <si>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</si>
  <si>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</si>
  <si>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</si>
  <si>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</si>
  <si>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</si>
  <si>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</si>
  <si>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</si>
  <si>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</si>
  <si>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</si>
  <si>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</si>
  <si>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</si>
  <si>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</si>
  <si>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</si>
  <si>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</si>
  <si>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</si>
  <si>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</si>
  <si>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</si>
  <si>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</si>
  <si>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</si>
  <si>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</si>
  <si>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</si>
  <si>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</si>
  <si>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</si>
  <si>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</si>
  <si>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</si>
  <si>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</si>
  <si>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</si>
  <si>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</si>
  <si>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</si>
  <si>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</si>
  <si>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</si>
  <si>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</si>
  <si>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</si>
  <si>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</si>
  <si>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</si>
  <si>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</si>
  <si>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</si>
  <si>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</si>
  <si>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</si>
  <si>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</si>
  <si>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</si>
  <si>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</si>
  <si>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</si>
  <si>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</si>
  <si>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</si>
  <si>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</si>
  <si>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</si>
  <si>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</si>
  <si>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</si>
  <si>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</si>
  <si>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</si>
  <si>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</si>
  <si>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</si>
  <si>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</si>
  <si>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</si>
  <si>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</si>
  <si>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</si>
  <si>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</si>
  <si>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</si>
  <si>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</si>
  <si>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</si>
  <si>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</si>
  <si>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</si>
  <si>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</si>
  <si>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</si>
  <si>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</si>
  <si>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</si>
  <si>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</si>
  <si>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</si>
  <si>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</si>
  <si>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</si>
  <si>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</si>
  <si>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</si>
  <si>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</si>
  <si>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</si>
  <si>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</si>
  <si>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</si>
  <si>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</si>
  <si>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</si>
  <si>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</si>
  <si>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</si>
  <si>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</si>
  <si>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</si>
  <si>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</si>
  <si>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</si>
  <si>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</si>
  <si>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</si>
  <si>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</si>
  <si>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</si>
  <si>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</si>
  <si>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</si>
  <si>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</si>
  <si>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</si>
  <si>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</si>
  <si>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</si>
  <si>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</si>
  <si>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</si>
  <si>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</si>
  <si>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</si>
  <si>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</si>
  <si>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</si>
  <si>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</si>
  <si>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</si>
  <si>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</si>
  <si>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</si>
  <si>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</si>
  <si>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</si>
  <si>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</si>
  <si>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</si>
  <si>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</si>
  <si>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</si>
  <si>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</si>
  <si>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</si>
  <si>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</si>
  <si>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</si>
  <si>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</si>
  <si>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</si>
  <si>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</si>
  <si>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</si>
  <si>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</si>
  <si>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</si>
  <si>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</si>
  <si>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</si>
  <si>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</si>
  <si>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</si>
  <si>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</si>
  <si>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</si>
  <si>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</si>
  <si>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</si>
  <si>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</si>
  <si>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</si>
  <si>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</si>
  <si>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</si>
  <si>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</si>
  <si>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</si>
  <si>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</si>
  <si>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</si>
  <si>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</si>
  <si>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</si>
  <si>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</si>
  <si>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</si>
  <si>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</si>
  <si>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</si>
  <si>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</si>
  <si>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</si>
  <si>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</si>
  <si>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</si>
  <si>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</si>
  <si>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</si>
  <si>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</si>
  <si>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</si>
  <si>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</si>
  <si>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</si>
  <si>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</si>
  <si>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</si>
  <si>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</si>
  <si>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</si>
  <si>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</si>
  <si>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</si>
  <si>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</si>
  <si>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</si>
  <si>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</si>
  <si>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</si>
  <si>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</si>
  <si>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</si>
  <si>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</si>
  <si>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</si>
  <si>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</si>
  <si>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</si>
  <si>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</si>
  <si>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</si>
  <si>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</si>
  <si>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</si>
  <si>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</si>
  <si>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</si>
  <si>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</si>
  <si>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</si>
  <si>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</si>
  <si>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</si>
  <si>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</si>
  <si>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</si>
  <si>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</si>
  <si>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</si>
  <si>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</si>
  <si>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</si>
  <si>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</si>
  <si>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</si>
  <si>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</si>
  <si>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</si>
  <si>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</si>
  <si>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</si>
  <si>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</si>
  <si>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</si>
  <si>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</si>
  <si>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</si>
  <si>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</si>
  <si>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</si>
  <si>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</si>
  <si>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</si>
  <si>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</si>
  <si>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</si>
  <si>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</si>
  <si>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</si>
  <si>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</si>
  <si>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</si>
  <si>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</si>
  <si>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</si>
  <si>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</si>
  <si>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</si>
  <si>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</si>
  <si>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</si>
  <si>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</si>
  <si>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</si>
  <si>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</si>
  <si>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</si>
  <si>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</si>
  <si>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</si>
  <si>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</si>
  <si>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</si>
  <si>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</si>
  <si>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</si>
  <si>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</si>
  <si>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</si>
  <si>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</si>
  <si>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</si>
  <si>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</si>
  <si>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</si>
  <si>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</si>
  <si>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</si>
  <si>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</si>
  <si>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</si>
  <si>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</si>
  <si>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</si>
  <si>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</si>
  <si>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</si>
  <si>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</si>
  <si>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</si>
  <si>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</si>
  <si>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</si>
  <si>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</si>
  <si>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</si>
  <si>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</si>
  <si>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</si>
  <si>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</si>
  <si>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</si>
  <si>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</si>
  <si>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</si>
  <si>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</si>
  <si>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</si>
  <si>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</si>
  <si>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</si>
  <si>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</si>
  <si>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</si>
  <si>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</si>
  <si>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</si>
  <si>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</si>
  <si>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</si>
  <si>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</si>
  <si>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</si>
  <si>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</si>
  <si>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</si>
  <si>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</si>
  <si>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</si>
  <si>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</si>
  <si>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</si>
  <si>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</si>
  <si>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</si>
  <si>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</si>
  <si>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</si>
  <si>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</si>
  <si>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</si>
  <si>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</si>
  <si>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</si>
  <si>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</si>
  <si>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</si>
  <si>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</si>
  <si>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</si>
  <si>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</si>
  <si>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</si>
  <si>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</si>
  <si>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</si>
  <si>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</si>
  <si>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</si>
  <si>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</si>
  <si>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</si>
  <si>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</si>
  <si>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</si>
  <si>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</si>
  <si>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</si>
  <si>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</si>
  <si>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</si>
  <si>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</si>
  <si>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</si>
  <si>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</si>
  <si>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</si>
  <si>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</si>
  <si>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</si>
  <si>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</si>
  <si>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</si>
  <si>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</si>
  <si>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</si>
  <si>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</si>
  <si>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</si>
  <si>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</si>
  <si>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</si>
  <si>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</si>
  <si>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</si>
  <si>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</si>
  <si>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</si>
  <si>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</si>
  <si>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</si>
  <si>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</si>
  <si>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</si>
  <si>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</si>
  <si>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</si>
  <si>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</si>
  <si>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</si>
  <si>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</si>
  <si>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</si>
  <si>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</si>
  <si>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</si>
  <si>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</si>
  <si>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</si>
  <si>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</si>
  <si>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</si>
  <si>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</si>
  <si>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</si>
  <si>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</si>
  <si>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</si>
  <si>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</si>
  <si>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</si>
  <si>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</si>
  <si>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</si>
  <si>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</si>
  <si>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</si>
  <si>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</si>
  <si>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</si>
  <si>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</si>
  <si>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</si>
  <si>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</si>
  <si>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</si>
  <si>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</si>
  <si>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</si>
  <si>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</si>
  <si>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</si>
  <si>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</si>
  <si>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</si>
  <si>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</si>
  <si>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</si>
  <si>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</si>
  <si>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</si>
  <si>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</si>
  <si>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</si>
  <si>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</si>
  <si>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</si>
  <si>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</si>
  <si>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</si>
  <si>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</si>
  <si>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</si>
  <si>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</si>
  <si>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</si>
  <si>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</si>
  <si>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</si>
  <si>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</si>
  <si>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</si>
  <si>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</si>
  <si>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</si>
  <si>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</si>
  <si>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</si>
  <si>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</si>
  <si>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</si>
  <si>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</si>
  <si>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</si>
  <si>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</si>
  <si>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</si>
  <si>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</si>
  <si>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</si>
  <si>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</si>
  <si>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</si>
  <si>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</si>
  <si>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</si>
  <si>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</si>
  <si>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</si>
  <si>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</si>
  <si>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</si>
  <si>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</si>
  <si>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</si>
  <si>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</si>
  <si>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</si>
  <si>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</si>
  <si>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</si>
  <si>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</si>
  <si>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</si>
  <si>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</si>
  <si>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</si>
  <si>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</si>
  <si>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</si>
  <si>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</si>
  <si>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</si>
  <si>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</si>
  <si>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</si>
  <si>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</si>
  <si>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</si>
  <si>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</si>
  <si>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</si>
  <si>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</si>
  <si>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</si>
  <si>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</si>
  <si>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</si>
  <si>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</si>
  <si>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</si>
  <si>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</si>
  <si>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</si>
  <si>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</si>
  <si>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</si>
  <si>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</si>
  <si>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</si>
  <si>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</si>
  <si>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</si>
  <si>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</si>
  <si>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</si>
  <si>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</si>
  <si>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</si>
  <si>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</si>
  <si>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</si>
  <si>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</si>
  <si>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</si>
  <si>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</si>
  <si>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</si>
  <si>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</si>
  <si>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</si>
  <si>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</si>
  <si>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</si>
  <si>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</si>
  <si>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</si>
  <si>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</si>
  <si>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</si>
  <si>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</si>
  <si>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</si>
  <si>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</si>
  <si>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</si>
  <si>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</si>
  <si>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</si>
  <si>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</si>
  <si>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</si>
  <si>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</si>
  <si>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</si>
  <si>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</si>
  <si>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</si>
  <si>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</si>
  <si>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</si>
  <si>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</si>
  <si>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</si>
  <si>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</si>
  <si>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</si>
  <si>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</si>
  <si>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</si>
  <si>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</si>
  <si>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</si>
  <si>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</si>
  <si>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</si>
  <si>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</si>
  <si>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</si>
  <si>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</si>
  <si>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</si>
  <si>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</si>
  <si>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</si>
  <si>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</si>
  <si>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</si>
  <si>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</si>
  <si>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</si>
  <si>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</si>
  <si>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</si>
  <si>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</si>
  <si>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</si>
  <si>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</si>
  <si>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</si>
  <si>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</si>
  <si>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</si>
  <si>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</si>
  <si>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</si>
  <si>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</si>
  <si>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</si>
  <si>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</si>
  <si>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</si>
  <si>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</si>
  <si>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</si>
  <si>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</si>
  <si>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</si>
  <si>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</si>
  <si>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</si>
  <si>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</si>
  <si>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</si>
  <si>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</si>
  <si>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</si>
  <si>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</si>
  <si>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</si>
  <si>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</si>
  <si>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</si>
  <si>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</si>
  <si>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</si>
  <si>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</si>
  <si>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</si>
  <si>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</si>
  <si>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</si>
  <si>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</si>
  <si>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</si>
  <si>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</si>
  <si>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</si>
  <si>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</si>
  <si>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</si>
  <si>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</si>
  <si>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</si>
  <si>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</si>
  <si>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</si>
  <si>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</si>
  <si>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</si>
  <si>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</si>
  <si>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</si>
  <si>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</si>
  <si>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</si>
  <si>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</si>
  <si>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</si>
  <si>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</si>
  <si>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</si>
  <si>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</si>
  <si>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</si>
  <si>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</si>
  <si>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</si>
  <si>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</si>
  <si>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</si>
  <si>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</si>
  <si>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</si>
  <si>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</si>
  <si>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</si>
  <si>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</si>
  <si>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</si>
  <si>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</si>
  <si>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</si>
  <si>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</si>
  <si>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</si>
  <si>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</si>
  <si>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</si>
  <si>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</si>
  <si>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</si>
  <si>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</si>
  <si>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</si>
  <si>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</si>
  <si>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</si>
  <si>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</si>
  <si>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</si>
  <si>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</si>
  <si>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</si>
  <si>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</si>
  <si>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</si>
  <si>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</si>
  <si>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</si>
  <si>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</si>
  <si>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</si>
  <si>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</si>
  <si>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</si>
  <si>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</si>
  <si>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</si>
  <si>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</si>
  <si>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</si>
  <si>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</si>
  <si>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</si>
  <si>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</si>
  <si>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</si>
  <si>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</si>
  <si>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</si>
  <si>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</si>
  <si>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</si>
  <si>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</si>
  <si>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</si>
  <si>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</si>
  <si>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</si>
  <si>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</si>
  <si>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</si>
  <si>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</si>
  <si>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</si>
  <si>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</si>
  <si>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</si>
  <si>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</si>
  <si>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</si>
  <si>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</si>
  <si>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</si>
  <si>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</si>
  <si>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</si>
  <si>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</si>
  <si>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</si>
  <si>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</si>
  <si>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</si>
  <si>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</si>
  <si>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</si>
  <si>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</si>
  <si>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</si>
  <si>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</si>
  <si>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</si>
  <si>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</si>
  <si>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</si>
  <si>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</si>
  <si>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</si>
  <si>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</si>
  <si>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</si>
  <si>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</si>
  <si>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</si>
  <si>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</si>
  <si>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</si>
  <si>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</si>
  <si>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</si>
  <si>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</si>
  <si>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</si>
  <si>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</si>
  <si>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</si>
  <si>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</si>
  <si>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</si>
  <si>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</si>
  <si>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</si>
  <si>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</si>
  <si>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</si>
  <si>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</si>
  <si>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</si>
  <si>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</si>
  <si>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</si>
  <si>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</si>
  <si>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</si>
  <si>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</si>
  <si>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</si>
  <si>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</si>
  <si>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</si>
  <si>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</si>
  <si>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</si>
  <si>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</si>
  <si>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</si>
  <si>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</si>
  <si>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</si>
  <si>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</si>
  <si>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</si>
  <si>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</si>
  <si>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</si>
  <si>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</si>
  <si>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</si>
  <si>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</si>
  <si>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</si>
  <si>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</si>
  <si>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</si>
  <si>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</si>
  <si>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</si>
  <si>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</si>
  <si>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</si>
  <si>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</si>
  <si>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</si>
  <si>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</si>
  <si>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</si>
  <si>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</si>
  <si>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</si>
  <si>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</si>
  <si>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</si>
  <si>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</si>
  <si>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</si>
  <si>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</si>
  <si>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</si>
  <si>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</si>
  <si>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</si>
  <si>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</si>
  <si>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</si>
  <si>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</si>
  <si>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</si>
  <si>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</si>
  <si>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</si>
  <si>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</si>
  <si>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</si>
  <si>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</si>
  <si>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</si>
  <si>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</si>
  <si>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</si>
  <si>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</si>
  <si>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</si>
  <si>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</si>
  <si>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</si>
  <si>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</si>
  <si>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</si>
  <si>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</si>
  <si>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</si>
  <si>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</si>
  <si>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</si>
  <si>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</si>
  <si>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</si>
  <si>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</si>
  <si>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</si>
  <si>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</si>
  <si>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</si>
  <si>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</si>
  <si>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</si>
  <si>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</si>
  <si>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</si>
  <si>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</si>
  <si>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</si>
  <si>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</si>
  <si>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</si>
  <si>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</si>
  <si>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</si>
  <si>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</si>
  <si>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</si>
  <si>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</si>
  <si>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</si>
  <si>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</si>
  <si>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</si>
  <si>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</si>
  <si>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</si>
  <si>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</si>
  <si>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</si>
  <si>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</si>
  <si>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</si>
  <si>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</si>
  <si>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</si>
  <si>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</si>
  <si>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</si>
  <si>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</si>
  <si>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</si>
  <si>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</si>
  <si>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</si>
  <si>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</si>
  <si>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</si>
  <si>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</si>
  <si>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</si>
  <si>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</si>
  <si>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</si>
  <si>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</si>
  <si>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</si>
  <si>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</si>
  <si>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</si>
  <si>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</si>
  <si>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</si>
  <si>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</si>
  <si>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</si>
  <si>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</si>
  <si>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</si>
  <si>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</si>
  <si>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</si>
  <si>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</si>
  <si>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</si>
  <si>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</si>
  <si>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</si>
  <si>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</si>
  <si>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</si>
  <si>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</si>
  <si>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</si>
  <si>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</si>
  <si>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</si>
  <si>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</si>
  <si>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</si>
  <si>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</si>
  <si>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</si>
  <si>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</si>
  <si>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</si>
  <si>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</si>
  <si>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</si>
  <si>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</si>
  <si>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</si>
  <si>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</si>
  <si>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</si>
  <si>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</si>
  <si>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</si>
  <si>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</si>
  <si>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</si>
  <si>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</si>
  <si>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</si>
  <si>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</si>
  <si>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</si>
  <si>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</si>
  <si>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</si>
  <si>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</si>
  <si>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</si>
  <si>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</si>
  <si>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</si>
  <si>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</si>
  <si>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</si>
  <si>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</si>
  <si>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</si>
  <si>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</si>
  <si>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</si>
  <si>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</si>
  <si>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</si>
  <si>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</si>
  <si>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</si>
  <si>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</si>
  <si>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</si>
  <si>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</si>
  <si>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</si>
  <si>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</si>
  <si>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</si>
  <si>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</si>
  <si>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</si>
  <si>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</si>
  <si>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</si>
  <si>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</si>
  <si>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</si>
  <si>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</si>
  <si>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</si>
  <si>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</si>
  <si>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</si>
  <si>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</si>
  <si>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</si>
  <si>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</si>
  <si>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</si>
  <si>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</si>
  <si>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</si>
  <si>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</si>
  <si>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</si>
  <si>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</si>
  <si>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</si>
  <si>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</si>
  <si>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</si>
  <si>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</si>
  <si>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</si>
  <si>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</si>
  <si>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</si>
  <si>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</si>
  <si>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</si>
  <si>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</si>
  <si>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</si>
  <si>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</si>
  <si>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</si>
  <si>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</si>
  <si>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</si>
  <si>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</si>
  <si>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</si>
  <si>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</si>
  <si>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</si>
  <si>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</si>
  <si>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</si>
  <si>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</si>
  <si>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</si>
  <si>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</si>
  <si>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</si>
  <si>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</si>
  <si>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</si>
  <si>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</si>
  <si>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</si>
  <si>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</si>
  <si>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</si>
  <si>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</si>
  <si>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</si>
  <si>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</si>
  <si>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</si>
  <si>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</si>
  <si>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</si>
  <si>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</si>
  <si>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</si>
  <si>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</si>
  <si>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</si>
  <si>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</si>
  <si>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</si>
  <si>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</si>
  <si>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</si>
  <si>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</si>
  <si>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</si>
  <si>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</si>
  <si>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</si>
  <si>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</si>
  <si>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</si>
  <si>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</si>
  <si>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</si>
  <si>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</si>
  <si>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</si>
  <si>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</si>
  <si>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</si>
  <si>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</si>
  <si>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</si>
  <si>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</si>
  <si>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</si>
  <si>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</si>
  <si>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</si>
  <si>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</si>
  <si>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</si>
  <si>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</si>
  <si>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</si>
  <si>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</si>
  <si>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</si>
  <si>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</si>
  <si>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</si>
  <si>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</si>
  <si>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</si>
  <si>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</si>
  <si>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</si>
  <si>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</si>
  <si>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</si>
  <si>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</si>
  <si>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</si>
  <si>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</si>
  <si>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</si>
  <si>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</si>
  <si>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</si>
  <si>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</si>
  <si>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</si>
  <si>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</si>
  <si>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</si>
  <si>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</si>
  <si>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</si>
  <si>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</si>
  <si>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</si>
  <si>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</si>
  <si>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</si>
  <si>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</si>
  <si>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</si>
  <si>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</si>
  <si>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</si>
  <si>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</si>
  <si>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</si>
  <si>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</si>
  <si>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</si>
  <si>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</si>
  <si>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</si>
  <si>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</si>
  <si>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</si>
  <si>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</si>
  <si>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</si>
  <si>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</si>
  <si>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</si>
  <si>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</si>
  <si>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</si>
  <si>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</si>
  <si>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</si>
  <si>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</si>
  <si>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</si>
  <si>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</si>
  <si>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</si>
  <si>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</si>
  <si>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</si>
  <si>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</si>
  <si>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</si>
  <si>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</si>
  <si>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</si>
  <si>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</si>
  <si>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</si>
  <si>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</si>
  <si>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</si>
  <si>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</si>
  <si>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</si>
  <si>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</si>
  <si>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</si>
  <si>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</si>
  <si>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</si>
  <si>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</si>
  <si>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</si>
  <si>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</si>
  <si>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</si>
  <si>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</si>
  <si>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</si>
  <si>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</si>
  <si>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</si>
  <si>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</si>
  <si>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</si>
  <si>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</si>
  <si>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</si>
  <si>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</si>
  <si>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</si>
  <si>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</si>
  <si>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</si>
  <si>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</si>
  <si>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</si>
  <si>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</si>
  <si>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</si>
  <si>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</si>
  <si>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</si>
  <si>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</si>
  <si>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</si>
  <si>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</si>
  <si>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</si>
  <si>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</si>
  <si>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</si>
  <si>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</si>
  <si>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</si>
  <si>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</si>
  <si>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</si>
  <si>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</si>
  <si>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</si>
  <si>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</si>
  <si>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</si>
  <si>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</si>
  <si>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</si>
  <si>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</si>
  <si>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</si>
  <si>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</si>
  <si>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</si>
  <si>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</si>
  <si>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</si>
  <si>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</si>
  <si>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</si>
  <si>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</si>
  <si>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</si>
  <si>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</si>
  <si>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</si>
  <si>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</si>
  <si>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</si>
  <si>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</si>
  <si>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</si>
  <si>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</si>
  <si>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</si>
  <si>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</si>
  <si>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</si>
  <si>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</si>
  <si>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</si>
  <si>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</si>
  <si>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</si>
  <si>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</si>
  <si>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</si>
  <si>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</si>
  <si>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</si>
  <si>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</si>
  <si>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</si>
  <si>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</si>
  <si>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</si>
  <si>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</si>
  <si>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</si>
  <si>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</si>
  <si>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</si>
  <si>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</si>
  <si>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</si>
  <si>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</si>
  <si>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</si>
  <si>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</si>
  <si>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</si>
  <si>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</si>
  <si>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</si>
  <si>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</si>
  <si>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</si>
  <si>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</si>
  <si>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</si>
  <si>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</si>
  <si>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</si>
  <si>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</si>
  <si>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</si>
  <si>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</si>
  <si>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</si>
  <si>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</si>
  <si>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</si>
  <si>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</si>
  <si>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</si>
  <si>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</si>
  <si>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</si>
  <si>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</si>
  <si>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</si>
  <si>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</si>
  <si>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</si>
  <si>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</si>
  <si>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</si>
  <si>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</si>
  <si>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</si>
  <si>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</si>
  <si>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</si>
  <si>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</si>
  <si>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</si>
  <si>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</si>
  <si>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</si>
  <si>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</si>
  <si>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</si>
  <si>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</si>
  <si>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</si>
  <si>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</si>
  <si>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</si>
  <si>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</si>
  <si>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</si>
  <si>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</si>
  <si>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</si>
  <si>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</si>
  <si>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</si>
  <si>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</si>
  <si>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</si>
  <si>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</si>
  <si>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</si>
  <si>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</si>
  <si>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</si>
  <si>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</si>
  <si>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</si>
  <si>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</si>
  <si>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</si>
  <si>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</si>
  <si>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</si>
  <si>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</si>
  <si>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</si>
  <si>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</si>
  <si>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</si>
  <si>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</si>
  <si>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</si>
  <si>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</si>
  <si>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</si>
  <si>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</si>
  <si>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</si>
  <si>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</si>
  <si>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</si>
  <si>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</si>
  <si>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</si>
  <si>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</si>
  <si>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</si>
  <si>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</si>
  <si>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</si>
  <si>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</si>
  <si>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</si>
  <si>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</si>
  <si>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</si>
  <si>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</si>
  <si>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</si>
  <si>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</si>
  <si>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</si>
  <si>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</si>
  <si>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</si>
  <si>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</si>
  <si>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</si>
  <si>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</si>
  <si>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</si>
  <si>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</si>
  <si>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</si>
  <si>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</si>
  <si>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</si>
  <si>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</si>
  <si>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</si>
  <si>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</si>
  <si>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</si>
  <si>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</si>
  <si>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</si>
  <si>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</si>
  <si>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</si>
  <si>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</si>
  <si>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</si>
  <si>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</si>
  <si>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</si>
  <si>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</si>
  <si>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</si>
  <si>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</si>
  <si>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</si>
  <si>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</si>
  <si>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</si>
  <si>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</si>
  <si>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</si>
  <si>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</si>
  <si>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</si>
  <si>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</si>
  <si>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</si>
  <si>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</si>
  <si>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</si>
  <si>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</si>
  <si>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</si>
  <si>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</si>
  <si>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</si>
  <si>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</si>
  <si>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</si>
  <si>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</si>
  <si>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</si>
  <si>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</si>
  <si>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</si>
  <si>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</si>
  <si>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</si>
  <si>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</si>
  <si>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</si>
  <si>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</si>
  <si>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</si>
  <si>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</si>
  <si>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</si>
  <si>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</si>
  <si>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</si>
  <si>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</si>
  <si>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</si>
  <si>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</si>
  <si>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</si>
  <si>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</si>
  <si>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</si>
  <si>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</si>
  <si>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</si>
  <si>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</si>
  <si>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</si>
  <si>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</si>
  <si>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</si>
  <si>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</si>
  <si>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</si>
  <si>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</si>
  <si>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</si>
  <si>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</si>
  <si>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</si>
  <si>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</si>
  <si>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</si>
  <si>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</si>
  <si>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</si>
  <si>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</si>
  <si>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</si>
  <si>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</si>
  <si>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</si>
  <si>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</si>
  <si>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</si>
  <si>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</si>
  <si>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</si>
  <si>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</si>
  <si>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</si>
  <si>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</si>
  <si>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</si>
  <si>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</si>
  <si>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</si>
  <si>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</si>
  <si>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</si>
  <si>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</si>
  <si>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</si>
  <si>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</si>
  <si>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</si>
  <si>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</si>
  <si>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</si>
  <si>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</si>
  <si>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</si>
  <si>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</si>
  <si>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</si>
  <si>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</si>
  <si>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</si>
  <si>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</si>
  <si>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</si>
  <si>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</si>
  <si>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</si>
  <si>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</si>
  <si>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</si>
  <si>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</si>
  <si>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</si>
  <si>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</si>
  <si>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</si>
  <si>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</si>
  <si>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</si>
  <si>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</si>
  <si>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</si>
  <si>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</si>
  <si>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</si>
  <si>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</si>
  <si>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</si>
  <si>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</si>
  <si>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</si>
  <si>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</si>
  <si>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</si>
  <si>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</si>
  <si>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</si>
  <si>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</si>
  <si>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</si>
  <si>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</si>
  <si>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</si>
  <si>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</si>
  <si>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</si>
  <si>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</si>
  <si>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</si>
  <si>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</si>
  <si>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</si>
  <si>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</si>
  <si>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</si>
  <si>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</si>
  <si>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</si>
  <si>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</si>
  <si>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</si>
  <si>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</si>
  <si>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</si>
  <si>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</si>
  <si>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</si>
  <si>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</si>
  <si>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</si>
  <si>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</si>
  <si>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</si>
  <si>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</si>
  <si>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</si>
  <si>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</si>
  <si>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</si>
  <si>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</si>
  <si>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</si>
  <si>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</si>
  <si>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</si>
  <si>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</si>
  <si>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</si>
  <si>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</si>
  <si>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</si>
  <si>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</si>
  <si>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</si>
  <si>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</si>
  <si>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</si>
  <si>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</si>
  <si>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</si>
  <si>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</si>
  <si>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</si>
  <si>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</si>
  <si>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</si>
  <si>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</si>
  <si>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</si>
  <si>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</si>
  <si>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</si>
  <si>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</si>
  <si>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</si>
  <si>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</si>
  <si>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</si>
  <si>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</si>
  <si>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</si>
  <si>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</si>
  <si>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</si>
  <si>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</si>
  <si>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</si>
  <si>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</si>
  <si>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</si>
  <si>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</si>
  <si>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</si>
  <si>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</si>
  <si>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</si>
  <si>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</si>
  <si>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</si>
  <si>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</si>
  <si>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</si>
  <si>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</si>
  <si>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</si>
  <si>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</si>
  <si>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</si>
  <si>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</si>
  <si>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</si>
  <si>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</si>
  <si>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</si>
  <si>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</si>
  <si>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</si>
  <si>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</si>
  <si>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</si>
  <si>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</si>
  <si>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</si>
  <si>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</si>
  <si>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</si>
  <si>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</si>
  <si>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</si>
  <si>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</si>
  <si>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</si>
  <si>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</si>
  <si>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</si>
  <si>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</si>
  <si>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</si>
  <si>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</si>
  <si>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</si>
  <si>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</si>
  <si>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</si>
  <si>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</si>
  <si>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</si>
  <si>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</si>
  <si>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</si>
  <si>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</si>
  <si>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</si>
  <si>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</si>
  <si>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</si>
  <si>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</si>
  <si>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</si>
  <si>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</si>
  <si>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</si>
  <si>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</si>
  <si>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</si>
  <si>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</si>
  <si>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</si>
  <si>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</si>
  <si>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</si>
  <si>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</si>
  <si>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</si>
  <si>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</si>
  <si>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</si>
  <si>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</si>
  <si>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</si>
  <si>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</si>
  <si>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</si>
  <si>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</si>
  <si>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</si>
  <si>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</si>
  <si>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</si>
  <si>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</si>
  <si>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</si>
  <si>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</si>
  <si>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</si>
  <si>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</si>
  <si>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</si>
  <si>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</si>
  <si>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</si>
  <si>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</si>
  <si>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</si>
  <si>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</si>
  <si>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</si>
  <si>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</si>
  <si>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</si>
  <si>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</si>
  <si>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</si>
  <si>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</si>
  <si>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</si>
  <si>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</si>
  <si>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</si>
  <si>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</si>
  <si>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</si>
  <si>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</si>
  <si>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</si>
  <si>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</si>
  <si>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</si>
  <si>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</si>
  <si>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</si>
  <si>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</si>
  <si>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</si>
  <si>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</si>
  <si>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</si>
  <si>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</si>
  <si>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</si>
  <si>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</si>
  <si>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</si>
  <si>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</si>
  <si>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</si>
  <si>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</si>
  <si>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</si>
  <si>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</si>
  <si>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</si>
  <si>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</si>
  <si>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</si>
  <si>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</si>
  <si>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</si>
  <si>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</si>
  <si>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</si>
  <si>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</si>
  <si>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</si>
  <si>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</si>
  <si>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</si>
  <si>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</si>
  <si>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</si>
  <si>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</si>
  <si>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</si>
  <si>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</si>
  <si>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</si>
  <si>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</si>
  <si>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</si>
  <si>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</si>
  <si>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</si>
  <si>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</si>
  <si>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</si>
  <si>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</si>
  <si>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</si>
  <si>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</si>
  <si>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</si>
  <si>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</si>
  <si>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</si>
  <si>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</si>
  <si>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</si>
  <si>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</si>
  <si>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</si>
  <si>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</si>
  <si>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</si>
  <si>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</si>
  <si>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</si>
  <si>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</si>
  <si>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</si>
  <si>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</si>
  <si>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</si>
  <si>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</si>
  <si>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</si>
  <si>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</si>
  <si>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</si>
  <si>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</si>
  <si>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</si>
  <si>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</si>
  <si>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</si>
  <si>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</si>
  <si>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</si>
  <si>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</si>
  <si>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</si>
  <si>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</si>
  <si>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</si>
  <si>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</si>
  <si>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</si>
  <si>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</si>
  <si>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</si>
  <si>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</si>
  <si>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</si>
  <si>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</si>
  <si>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</si>
  <si>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</si>
  <si>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</si>
  <si>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</si>
  <si>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</si>
  <si>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</si>
  <si>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</si>
  <si>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</si>
  <si>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</si>
  <si>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</si>
  <si>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</si>
  <si>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</si>
  <si>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</si>
  <si>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</si>
  <si>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</si>
  <si>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</si>
  <si>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</si>
  <si>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</si>
  <si>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</si>
  <si>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</si>
  <si>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</si>
  <si>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</si>
  <si>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</si>
  <si>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</si>
  <si>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</si>
  <si>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</si>
  <si>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</si>
  <si>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</si>
  <si>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</si>
  <si>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</si>
  <si>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</si>
  <si>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</si>
  <si>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</si>
  <si>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</si>
  <si>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</si>
  <si>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</si>
  <si>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</si>
  <si>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</si>
  <si>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</si>
  <si>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</si>
  <si>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</si>
  <si>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</si>
  <si>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</si>
  <si>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</si>
  <si>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</si>
  <si>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</si>
  <si>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</si>
  <si>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</si>
  <si>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</si>
  <si>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</si>
  <si>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</si>
  <si>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</si>
  <si>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</si>
  <si>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</si>
  <si>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</si>
  <si>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</si>
  <si>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</si>
  <si>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</si>
  <si>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</si>
  <si>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</si>
  <si>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</si>
  <si>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</si>
  <si>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</si>
  <si>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</si>
  <si>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</si>
  <si>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</si>
  <si>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</si>
  <si>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</si>
  <si>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</si>
  <si>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</si>
  <si>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</si>
  <si>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</si>
  <si>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</si>
  <si>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</si>
  <si>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</si>
  <si>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</si>
  <si>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</si>
  <si>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</si>
  <si>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</si>
  <si>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</si>
  <si>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</si>
  <si>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</si>
  <si>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</si>
  <si>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</si>
  <si>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</si>
  <si>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</si>
  <si>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</si>
  <si>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</si>
  <si>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</si>
  <si>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</si>
  <si>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</si>
  <si>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</si>
  <si>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</si>
  <si>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</si>
  <si>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</si>
  <si>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</si>
  <si>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</si>
  <si>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</si>
  <si>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</si>
  <si>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</si>
  <si>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</si>
  <si>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</si>
  <si>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</si>
  <si>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</si>
  <si>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</si>
  <si>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</si>
  <si>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</si>
  <si>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</si>
  <si>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</si>
  <si>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</si>
  <si>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</si>
  <si>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</si>
  <si>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</si>
  <si>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</si>
  <si>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</si>
  <si>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</si>
  <si>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</si>
  <si>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</si>
  <si>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</si>
  <si>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</si>
  <si>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</si>
  <si>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</si>
  <si>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</si>
  <si>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</si>
  <si>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</si>
  <si>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</si>
  <si>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</si>
  <si>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</si>
  <si>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</si>
  <si>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</si>
  <si>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</si>
  <si>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</si>
  <si>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</si>
  <si>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</si>
  <si>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</si>
  <si>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</si>
  <si>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</si>
  <si>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</si>
  <si>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</si>
  <si>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</si>
  <si>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</si>
  <si>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</si>
  <si>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</si>
  <si>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</si>
  <si>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</si>
  <si>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</si>
  <si>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</si>
  <si>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</si>
  <si>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</si>
  <si>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</si>
  <si>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</si>
  <si>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</si>
  <si>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</si>
  <si>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</si>
  <si>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</si>
  <si>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</si>
  <si>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</si>
  <si>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</si>
  <si>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</si>
  <si>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</si>
  <si>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</si>
  <si>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</si>
  <si>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</si>
  <si>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</si>
  <si>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</si>
  <si>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</si>
  <si>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</si>
  <si>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</si>
  <si>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</si>
  <si>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</si>
  <si>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</si>
  <si>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</si>
  <si>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</si>
  <si>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</si>
  <si>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</si>
  <si>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</si>
  <si>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</si>
  <si>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</si>
  <si>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</si>
  <si>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</si>
  <si>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</si>
  <si>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</si>
  <si>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</si>
  <si>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</si>
  <si>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</si>
  <si>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</si>
  <si>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</si>
  <si>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</si>
  <si>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</si>
  <si>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</si>
  <si>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</si>
  <si>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</si>
  <si>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</si>
  <si>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</si>
  <si>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</si>
  <si>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</si>
  <si>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</si>
  <si>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</si>
  <si>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</si>
  <si>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</si>
  <si>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</si>
  <si>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</si>
  <si>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</si>
  <si>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</si>
  <si>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</si>
  <si>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</si>
  <si>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</si>
  <si>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</si>
  <si>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</si>
  <si>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</si>
  <si>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</si>
  <si>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</si>
  <si>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</si>
  <si>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</si>
  <si>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</si>
  <si>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</si>
  <si>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</si>
  <si>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</si>
  <si>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</si>
  <si>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</si>
  <si>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</si>
  <si>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</si>
  <si>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</si>
  <si>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</si>
  <si>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</si>
  <si>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</si>
  <si>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</si>
  <si>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</si>
  <si>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</si>
  <si>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</si>
  <si>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</si>
  <si>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</si>
  <si>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</si>
  <si>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</si>
  <si>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</si>
  <si>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</si>
  <si>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</si>
  <si>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</si>
  <si>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</si>
  <si>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</si>
  <si>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</si>
  <si>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</si>
  <si>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</si>
  <si>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</si>
  <si>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</si>
  <si>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</si>
  <si>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</si>
  <si>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</si>
  <si>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</si>
  <si>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</si>
  <si>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</si>
  <si>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</si>
  <si>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</si>
  <si>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</si>
  <si>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</si>
  <si>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</si>
  <si>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</si>
  <si>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</si>
  <si>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</si>
  <si>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</si>
  <si>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</si>
  <si>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</si>
  <si>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</si>
  <si>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</si>
  <si>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</si>
  <si>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</si>
  <si>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</si>
  <si>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</si>
  <si>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</si>
  <si>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</si>
  <si>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</si>
  <si>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</si>
  <si>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</si>
  <si>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</si>
  <si>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</si>
  <si>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</si>
  <si>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</si>
  <si>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</si>
  <si>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</si>
  <si>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</si>
  <si>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</si>
  <si>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</si>
  <si>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</si>
  <si>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</si>
  <si>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</si>
  <si>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</si>
  <si>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</si>
  <si>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</si>
  <si>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</si>
  <si>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</si>
  <si>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</si>
  <si>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</si>
  <si>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</si>
  <si>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</si>
  <si>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</si>
  <si>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</si>
  <si>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</si>
  <si>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</si>
  <si>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</si>
  <si>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</si>
  <si>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</si>
  <si>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</si>
  <si>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</si>
  <si>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</si>
  <si>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</si>
  <si>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</si>
  <si>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</si>
  <si>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</si>
  <si>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</si>
  <si>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</si>
  <si>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</si>
  <si>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</si>
  <si>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</si>
  <si>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</si>
  <si>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</si>
  <si>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</si>
  <si>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</si>
  <si>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</si>
  <si>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</si>
  <si>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</si>
  <si>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</si>
  <si>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</si>
  <si>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</si>
  <si>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</si>
  <si>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</si>
  <si>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</si>
  <si>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</si>
  <si>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</si>
  <si>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</si>
  <si>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</si>
  <si>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</si>
  <si>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</si>
  <si>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</si>
  <si>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</si>
  <si>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</si>
  <si>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</si>
  <si>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</si>
  <si>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</si>
  <si>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</si>
  <si>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</si>
  <si>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</si>
  <si>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</si>
  <si>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</si>
  <si>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</si>
  <si>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</si>
  <si>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</si>
  <si>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</si>
  <si>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</si>
  <si>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</si>
  <si>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</si>
  <si>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</si>
  <si>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</si>
  <si>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</si>
  <si>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</si>
  <si>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</si>
  <si>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</si>
  <si>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</si>
  <si>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</si>
  <si>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</si>
  <si>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</si>
  <si>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</si>
  <si>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</si>
  <si>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</si>
  <si>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</si>
  <si>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</si>
  <si>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</si>
  <si>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</si>
  <si>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</si>
  <si>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</si>
  <si>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</si>
  <si>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</si>
  <si>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</si>
  <si>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</si>
  <si>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</si>
  <si>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</si>
  <si>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</si>
  <si>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</si>
  <si>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</si>
  <si>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</si>
  <si>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</si>
  <si>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</si>
  <si>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</si>
  <si>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</si>
  <si>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</si>
  <si>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</si>
  <si>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</si>
  <si>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</si>
  <si>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</si>
  <si>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</si>
  <si>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</si>
  <si>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</si>
  <si>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</si>
  <si>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</si>
  <si>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</si>
  <si>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</si>
  <si>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</si>
  <si>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</si>
  <si>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</si>
  <si>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</si>
  <si>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</si>
  <si>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</si>
  <si>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</si>
  <si>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</si>
  <si>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</si>
  <si>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</si>
  <si>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</si>
  <si>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</si>
  <si>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</si>
  <si>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</si>
  <si>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</si>
  <si>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</si>
  <si>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</si>
  <si>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</si>
  <si>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</si>
  <si>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</si>
  <si>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</si>
  <si>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</si>
  <si>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</si>
  <si>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</si>
  <si>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</si>
  <si>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</si>
  <si>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</si>
  <si>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</si>
  <si>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</si>
  <si>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</si>
  <si>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</si>
  <si>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</si>
  <si>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</si>
  <si>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</si>
  <si>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</si>
  <si>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</si>
  <si>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</si>
  <si>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</si>
  <si>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</si>
  <si>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</si>
  <si>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</si>
  <si>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</si>
  <si>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</si>
  <si>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</si>
  <si>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</si>
  <si>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</si>
  <si>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</si>
  <si>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</si>
  <si>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</si>
  <si>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</si>
  <si>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</si>
  <si>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</si>
  <si>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</si>
  <si>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</si>
  <si>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</si>
  <si>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</si>
  <si>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</si>
  <si>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</si>
  <si>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</si>
  <si>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</si>
  <si>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</si>
  <si>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</si>
  <si>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</si>
  <si>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</si>
  <si>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</si>
  <si>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</si>
  <si>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</si>
  <si>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</si>
  <si>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</si>
  <si>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</si>
  <si>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</si>
  <si>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</si>
  <si>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</si>
  <si>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</si>
  <si>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</si>
  <si>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</si>
  <si>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</si>
  <si>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</si>
  <si>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</si>
  <si>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</si>
  <si>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</si>
  <si>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</si>
  <si>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</si>
  <si>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</si>
  <si>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</si>
  <si>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</si>
  <si>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</si>
  <si>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</si>
  <si>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</si>
  <si>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</si>
  <si>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</si>
  <si>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</si>
  <si>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</si>
  <si>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</si>
  <si>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</si>
  <si>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</si>
  <si>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</si>
  <si>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</si>
  <si>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</si>
  <si>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</si>
  <si>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</si>
  <si>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</si>
  <si>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</si>
  <si>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</si>
  <si>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</si>
  <si>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</si>
  <si>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</si>
  <si>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</si>
  <si>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</si>
  <si>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</si>
  <si>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</si>
  <si>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</si>
  <si>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</si>
  <si>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</si>
  <si>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</si>
  <si>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</si>
  <si>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</si>
  <si>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</si>
  <si>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</si>
  <si>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</si>
  <si>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</si>
  <si>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</si>
  <si>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</si>
  <si>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</si>
  <si>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</si>
  <si>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</si>
  <si>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</si>
  <si>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</si>
  <si>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</si>
  <si>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</si>
  <si>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</si>
  <si>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</si>
  <si>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</si>
  <si>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</si>
  <si>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</si>
  <si>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</si>
  <si>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</si>
  <si>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</si>
  <si>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</si>
  <si>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</si>
  <si>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</si>
  <si>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</si>
  <si>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</si>
  <si>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</si>
  <si>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</si>
  <si>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</si>
  <si>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</si>
  <si>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</si>
  <si>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</si>
  <si>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</si>
  <si>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</si>
  <si>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</si>
  <si>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</si>
  <si>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</si>
  <si>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</si>
  <si>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</si>
  <si>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</si>
  <si>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</si>
  <si>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</si>
  <si>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</si>
  <si>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</si>
  <si>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</si>
  <si>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</si>
  <si>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</si>
  <si>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</si>
  <si>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</si>
  <si>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</si>
  <si>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</si>
  <si>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</si>
  <si>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</si>
  <si>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</si>
  <si>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</si>
  <si>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</si>
  <si>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</si>
  <si>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</si>
  <si>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</si>
  <si>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</si>
  <si>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</si>
  <si>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</si>
  <si>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</si>
  <si>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</si>
  <si>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</si>
  <si>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</si>
  <si>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</si>
  <si>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</si>
  <si>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</si>
  <si>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</si>
  <si>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</si>
  <si>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</si>
  <si>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</si>
  <si>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</si>
  <si>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</si>
  <si>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</si>
  <si>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</si>
  <si>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</si>
  <si>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</si>
  <si>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</si>
  <si>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</si>
  <si>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</si>
  <si>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</si>
  <si>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</si>
  <si>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</si>
  <si>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</si>
  <si>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</si>
  <si>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</si>
  <si>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</si>
  <si>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</si>
  <si>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</si>
  <si>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</si>
  <si>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</si>
  <si>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</si>
  <si>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</si>
  <si>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</si>
  <si>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</si>
  <si>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</si>
  <si>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</si>
  <si>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</si>
  <si>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</si>
  <si>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</si>
  <si>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</si>
  <si>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</si>
  <si>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</si>
  <si>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</si>
  <si>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</si>
  <si>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</si>
  <si>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</si>
  <si>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</si>
  <si>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</si>
  <si>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</si>
  <si>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</si>
  <si>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</si>
  <si>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</si>
  <si>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</si>
  <si>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</si>
  <si>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</si>
  <si>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</si>
  <si>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</si>
  <si>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</si>
  <si>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</si>
  <si>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</si>
  <si>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</si>
  <si>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</si>
  <si>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</si>
  <si>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</si>
  <si>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</si>
  <si>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</si>
  <si>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</si>
  <si>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</si>
  <si>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</si>
  <si>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</si>
  <si>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</si>
  <si>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</si>
  <si>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</si>
  <si>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</si>
  <si>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</si>
  <si>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</si>
  <si>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</si>
  <si>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</si>
  <si>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</si>
  <si>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</si>
  <si>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</si>
  <si>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</si>
  <si>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</si>
  <si>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</si>
  <si>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</si>
  <si>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</si>
  <si>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</si>
  <si>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</si>
  <si>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</si>
  <si>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</si>
  <si>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</si>
  <si>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</si>
  <si>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</si>
  <si>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</si>
  <si>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</si>
  <si>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</si>
  <si>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</si>
  <si>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</si>
  <si>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</si>
  <si>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</si>
  <si>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</si>
  <si>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</si>
  <si>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</si>
  <si>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</si>
  <si>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</si>
  <si>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</si>
  <si>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</si>
  <si>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</si>
  <si>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</si>
  <si>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</si>
  <si>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</si>
  <si>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</si>
  <si>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</si>
  <si>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</si>
  <si>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</si>
  <si>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</si>
  <si>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</si>
  <si>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</si>
  <si>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</si>
  <si>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</si>
  <si>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</si>
  <si>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</si>
  <si>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</si>
  <si>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</si>
  <si>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</si>
  <si>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</si>
  <si>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</si>
  <si>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</si>
  <si>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</si>
  <si>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</si>
  <si>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</si>
  <si>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</si>
  <si>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</si>
  <si>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</si>
  <si>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</si>
  <si>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</si>
  <si>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</si>
  <si>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</si>
  <si>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</si>
  <si>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</si>
  <si>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</si>
  <si>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</si>
  <si>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</si>
  <si>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</si>
  <si>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</si>
  <si>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</si>
  <si>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</si>
  <si>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</si>
  <si>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</si>
  <si>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</si>
  <si>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</si>
  <si>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</si>
  <si>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</si>
  <si>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</si>
  <si>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</si>
  <si>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</si>
  <si>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</si>
  <si>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</si>
  <si>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</si>
  <si>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</si>
  <si>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</si>
  <si>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</si>
  <si>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</si>
  <si>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</si>
  <si>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</si>
  <si>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</si>
  <si>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</si>
  <si>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</si>
  <si>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</si>
  <si>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</si>
  <si>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</si>
  <si>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</si>
  <si>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</si>
  <si>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</si>
  <si>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</si>
  <si>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</si>
  <si>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</si>
  <si>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</si>
  <si>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</si>
  <si>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</si>
  <si>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</si>
  <si>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</si>
  <si>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</si>
  <si>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</si>
  <si>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</si>
  <si>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</si>
  <si>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</si>
  <si>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</si>
  <si>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</si>
  <si>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</si>
  <si>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</si>
  <si>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</si>
  <si>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</si>
  <si>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</si>
  <si>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</si>
  <si>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</si>
  <si>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</si>
  <si>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</si>
  <si>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</si>
  <si>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</si>
  <si>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</si>
  <si>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</si>
  <si>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</si>
  <si>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</si>
  <si>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</si>
  <si>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</si>
  <si>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</si>
  <si>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</si>
  <si>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</si>
  <si>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</si>
  <si>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</si>
  <si>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</si>
  <si>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</si>
  <si>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</si>
  <si>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</si>
  <si>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</si>
  <si>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</si>
  <si>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</si>
  <si>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</si>
  <si>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</si>
  <si>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</si>
  <si>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</si>
  <si>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</si>
  <si>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</si>
  <si>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</si>
  <si>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</si>
  <si>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</si>
  <si>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</si>
  <si>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</si>
  <si>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</si>
  <si>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</si>
  <si>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</si>
  <si>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</si>
  <si>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</si>
  <si>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</si>
  <si>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</si>
  <si>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</si>
  <si>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</si>
  <si>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</si>
  <si>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</si>
  <si>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</si>
  <si>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</si>
  <si>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</si>
  <si>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</si>
  <si>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</si>
  <si>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</si>
  <si>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</si>
  <si>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</si>
  <si>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</si>
  <si>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</si>
  <si>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</si>
  <si>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</si>
  <si>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</si>
  <si>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</si>
  <si>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</si>
  <si>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</si>
  <si>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</si>
  <si>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</si>
  <si>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</si>
  <si>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</si>
  <si>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</si>
  <si>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</si>
  <si>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</si>
  <si>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</si>
  <si>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</si>
  <si>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</si>
  <si>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</si>
  <si>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</si>
  <si>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</si>
  <si>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</si>
  <si>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</si>
  <si>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</si>
  <si>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</si>
  <si>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</si>
  <si>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</si>
  <si>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</si>
  <si>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</si>
  <si>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</si>
  <si>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</si>
  <si>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</si>
  <si>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</si>
  <si>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</si>
  <si>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</si>
  <si>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</si>
  <si>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</si>
  <si>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</si>
  <si>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</si>
  <si>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</si>
  <si>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</si>
  <si>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</si>
  <si>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</si>
  <si>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</si>
  <si>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</si>
  <si>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</si>
  <si>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</si>
  <si>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</si>
  <si>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</si>
  <si>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</si>
  <si>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</si>
  <si>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</si>
  <si>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</si>
  <si>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</si>
  <si>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</si>
  <si>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</si>
  <si>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</si>
  <si>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</si>
  <si>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</si>
  <si>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</si>
  <si>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</si>
  <si>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</si>
  <si>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</si>
  <si>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</si>
  <si>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</si>
  <si>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</si>
  <si>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</si>
  <si>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</si>
  <si>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</si>
  <si>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</si>
  <si>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</si>
  <si>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</si>
  <si>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</si>
  <si>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</si>
  <si>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</si>
  <si>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</si>
  <si>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</si>
  <si>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</si>
  <si>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</si>
  <si>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</si>
  <si>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</si>
  <si>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</si>
  <si>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</si>
  <si>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</si>
  <si>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</si>
  <si>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</si>
  <si>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</si>
  <si>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</si>
  <si>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</si>
  <si>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</si>
  <si>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</si>
  <si>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</si>
  <si>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</si>
  <si>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</si>
  <si>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</si>
  <si>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</si>
  <si>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</si>
  <si>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</si>
  <si>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</si>
  <si>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</si>
  <si>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</si>
  <si>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</si>
  <si>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</si>
  <si>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</si>
  <si>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</si>
  <si>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</si>
  <si>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</si>
  <si>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</si>
  <si>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</si>
  <si>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</si>
  <si>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</si>
  <si>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</si>
  <si>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</si>
  <si>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</si>
  <si>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</si>
  <si>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</si>
  <si>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</si>
  <si>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</si>
  <si>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</si>
  <si>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</si>
  <si>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</si>
  <si>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</si>
  <si>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</si>
  <si>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</si>
  <si>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</si>
  <si>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</si>
  <si>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</si>
  <si>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</si>
  <si>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</si>
  <si>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</si>
  <si>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</si>
  <si>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</si>
  <si>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</si>
  <si>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</si>
  <si>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</si>
  <si>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</si>
  <si>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</si>
  <si>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</si>
  <si>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</si>
  <si>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</si>
  <si>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</si>
  <si>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</si>
  <si>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</si>
  <si>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</si>
  <si>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</si>
  <si>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</si>
  <si>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</si>
  <si>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</si>
  <si>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</si>
  <si>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</si>
  <si>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</si>
  <si>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</si>
  <si>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</si>
  <si>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</si>
  <si>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</si>
  <si>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</si>
  <si>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</si>
  <si>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</si>
  <si>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</si>
  <si>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</si>
  <si>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</si>
  <si>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</si>
  <si>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</si>
  <si>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</si>
  <si>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</si>
  <si>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</si>
  <si>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</si>
  <si>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</si>
  <si>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</si>
  <si>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</si>
  <si>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</si>
  <si>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</si>
  <si>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</si>
  <si>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</si>
  <si>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</si>
  <si>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</si>
  <si>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</si>
  <si>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</si>
  <si>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</si>
  <si>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</si>
  <si>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</si>
  <si>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</si>
  <si>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</si>
  <si>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</si>
  <si>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</si>
  <si>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</si>
  <si>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</si>
  <si>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</si>
  <si>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</si>
  <si>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</si>
  <si>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</si>
  <si>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</si>
  <si>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</si>
  <si>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</si>
  <si>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</si>
  <si>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</si>
  <si>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</si>
  <si>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</si>
  <si>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</si>
  <si>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</si>
  <si>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</si>
  <si>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</si>
  <si>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</si>
  <si>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</si>
  <si>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</si>
  <si>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</si>
  <si>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</si>
  <si>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</si>
  <si>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</si>
  <si>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</si>
  <si>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</si>
  <si>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</si>
  <si>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</si>
  <si>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</si>
  <si>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</si>
  <si>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</si>
  <si>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</si>
  <si>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</si>
  <si>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</si>
  <si>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</si>
  <si>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</si>
  <si>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</si>
  <si>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</si>
  <si>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</si>
  <si>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</si>
  <si>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</si>
  <si>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</si>
  <si>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</si>
  <si>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</si>
  <si>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</si>
  <si>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</si>
  <si>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</si>
  <si>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</si>
  <si>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</si>
  <si>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</si>
  <si>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</si>
  <si>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</si>
  <si>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</si>
  <si>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</si>
  <si>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</si>
  <si>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</si>
  <si>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</si>
  <si>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</si>
  <si>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</si>
  <si>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</si>
  <si>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</si>
  <si>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</si>
  <si>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</si>
  <si>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</si>
  <si>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</si>
  <si>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</si>
  <si>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</si>
  <si>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</si>
  <si>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</si>
  <si>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</si>
  <si>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</si>
  <si>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</si>
  <si>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</si>
  <si>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</si>
  <si>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</si>
  <si>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</si>
  <si>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</si>
  <si>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</si>
  <si>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</si>
  <si>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</si>
  <si>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</si>
  <si>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</si>
  <si>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</si>
  <si>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</si>
  <si>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</si>
  <si>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</si>
  <si>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</si>
  <si>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</si>
  <si>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</si>
  <si>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</si>
  <si>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</si>
  <si>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</si>
  <si>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</si>
  <si>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</si>
  <si>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</si>
  <si>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</si>
  <si>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</si>
  <si>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</si>
  <si>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</si>
  <si>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</si>
  <si>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</si>
  <si>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</si>
  <si>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</si>
  <si>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</si>
  <si>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</si>
  <si>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</si>
  <si>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</si>
  <si>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</si>
  <si>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</si>
  <si>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</si>
  <si>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</si>
  <si>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</si>
  <si>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</si>
  <si>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</si>
  <si>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</si>
  <si>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</si>
  <si>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</si>
  <si>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</si>
  <si>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</si>
  <si>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</si>
  <si>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</si>
  <si>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</si>
  <si>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</si>
  <si>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</si>
  <si>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</si>
  <si>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</si>
  <si>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</si>
  <si>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</si>
  <si>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</si>
  <si>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</si>
  <si>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</si>
  <si>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</si>
  <si>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</si>
  <si>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</si>
  <si>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</si>
  <si>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</si>
  <si>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</si>
  <si>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</si>
  <si>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</si>
  <si>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</si>
  <si>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</si>
  <si>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</si>
  <si>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</si>
  <si>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</si>
  <si>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</si>
  <si>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</si>
  <si>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</si>
  <si>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</si>
  <si>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</si>
  <si>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</si>
  <si>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</si>
  <si>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</si>
  <si>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</si>
  <si>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</si>
  <si>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</si>
  <si>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</si>
  <si>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</si>
  <si>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</si>
  <si>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</si>
  <si>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</si>
  <si>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</si>
  <si>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</si>
  <si>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</si>
  <si>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</si>
  <si>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</si>
  <si>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</si>
  <si>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</si>
  <si>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</si>
  <si>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</si>
  <si>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</si>
  <si>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</si>
  <si>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</si>
  <si>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</si>
  <si>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</si>
  <si>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</si>
  <si>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</si>
  <si>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</si>
  <si>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</si>
  <si>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</si>
  <si>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</si>
  <si>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</si>
  <si>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</si>
  <si>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</si>
  <si>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</si>
  <si>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</si>
  <si>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</si>
  <si>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</si>
  <si>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</si>
  <si>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</si>
  <si>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</si>
  <si>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</si>
  <si>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</si>
  <si>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</si>
  <si>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</si>
  <si>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</si>
  <si>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</si>
  <si>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</si>
  <si>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</si>
  <si>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</si>
  <si>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</si>
  <si>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</si>
  <si>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</si>
  <si>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</si>
  <si>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</si>
  <si>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</si>
  <si>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</si>
  <si>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</si>
  <si>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</si>
  <si>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</si>
  <si>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</si>
  <si>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</si>
  <si>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</si>
  <si>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</si>
  <si>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</si>
  <si>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</si>
  <si>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</si>
  <si>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</si>
  <si>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</si>
  <si>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</si>
  <si>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</si>
  <si>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</si>
  <si>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</si>
  <si>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</si>
  <si>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</si>
  <si>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</si>
  <si>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</si>
  <si>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</si>
  <si>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</si>
  <si>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</si>
  <si>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</si>
  <si>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</si>
  <si>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</si>
  <si>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</si>
  <si>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</si>
  <si>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</si>
  <si>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</si>
  <si>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</si>
  <si>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</si>
  <si>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</si>
  <si>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</si>
  <si>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</si>
  <si>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</si>
  <si>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</si>
  <si>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</si>
  <si>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</si>
  <si>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</si>
  <si>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</si>
  <si>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</si>
  <si>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</si>
  <si>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</si>
  <si>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</si>
  <si>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</si>
  <si>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</si>
  <si>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</si>
  <si>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</si>
  <si>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</si>
  <si>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</si>
  <si>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</si>
  <si>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</si>
  <si>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</si>
  <si>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</si>
  <si>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</si>
  <si>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</si>
  <si>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</si>
  <si>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</si>
  <si>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</si>
  <si>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</si>
  <si>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</si>
  <si>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</si>
  <si>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</si>
  <si>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</si>
  <si>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</si>
  <si>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</si>
  <si>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</si>
  <si>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</si>
  <si>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</si>
  <si>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</si>
  <si>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</si>
  <si>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</si>
  <si>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</si>
  <si>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</si>
  <si>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</si>
  <si>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</si>
  <si>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</si>
  <si>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</si>
  <si>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</si>
  <si>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</si>
  <si>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</si>
  <si>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</si>
  <si>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</si>
  <si>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</si>
  <si>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</si>
  <si>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</si>
  <si>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</si>
  <si>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</si>
  <si>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</si>
  <si>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</si>
  <si>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</si>
  <si>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</si>
  <si>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</si>
  <si>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</si>
  <si>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</si>
  <si>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</si>
  <si>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</si>
  <si>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</si>
  <si>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</si>
  <si>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</si>
  <si>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</si>
  <si>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</si>
  <si>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</si>
  <si>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</si>
  <si>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</si>
  <si>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</si>
  <si>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</si>
  <si>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</si>
  <si>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</si>
  <si>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</si>
  <si>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</si>
  <si>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</si>
  <si>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</si>
  <si>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</si>
  <si>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</si>
  <si>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</si>
  <si>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</si>
  <si>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</si>
  <si>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</si>
  <si>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</si>
  <si>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</si>
  <si>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</si>
  <si>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</si>
  <si>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</si>
  <si>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</si>
  <si>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</si>
  <si>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</si>
  <si>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</si>
  <si>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</si>
  <si>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</si>
  <si>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</si>
  <si>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</si>
  <si>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</si>
  <si>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</si>
  <si>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</si>
  <si>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</si>
  <si>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</si>
  <si>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</si>
  <si>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</si>
  <si>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</si>
  <si>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</si>
  <si>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</si>
  <si>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</si>
  <si>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</si>
  <si>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</si>
  <si>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</si>
  <si>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</si>
  <si>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</si>
  <si>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</si>
  <si>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</si>
  <si>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</si>
  <si>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</si>
  <si>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</si>
  <si>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</si>
  <si>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</si>
  <si>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</si>
  <si>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</si>
  <si>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</si>
  <si>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</si>
  <si>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</si>
  <si>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</si>
  <si>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</si>
  <si>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</si>
  <si>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</si>
  <si>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</si>
  <si>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</si>
  <si>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</si>
  <si>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</si>
  <si>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</si>
  <si>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</si>
  <si>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</si>
  <si>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</si>
  <si>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</si>
  <si>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</si>
  <si>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</si>
  <si>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</si>
  <si>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</si>
  <si>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</si>
  <si>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</si>
  <si>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</si>
  <si>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</si>
  <si>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</si>
  <si>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</si>
  <si>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</si>
  <si>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</si>
  <si>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</si>
  <si>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</si>
  <si>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</si>
  <si>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</si>
  <si>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</si>
  <si>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</si>
  <si>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</si>
  <si>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</si>
  <si>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</si>
  <si>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</si>
  <si>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</si>
  <si>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</si>
  <si>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</si>
  <si>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</si>
  <si>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</si>
  <si>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</si>
  <si>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</si>
  <si>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</si>
  <si>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</si>
  <si>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</si>
  <si>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</si>
  <si>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</si>
  <si>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</si>
  <si>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</si>
  <si>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</si>
  <si>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</si>
  <si>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</si>
  <si>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</si>
  <si>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</si>
  <si>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</si>
  <si>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</si>
  <si>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</si>
  <si>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</si>
  <si>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</si>
  <si>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</si>
  <si>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</si>
  <si>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</si>
  <si>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</si>
  <si>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</si>
  <si>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</si>
  <si>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</si>
  <si>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</si>
  <si>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</si>
  <si>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</si>
  <si>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</si>
  <si>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</si>
  <si>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</si>
  <si>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</si>
  <si>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</si>
  <si>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</si>
  <si>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</si>
  <si>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</si>
  <si>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</si>
  <si>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</si>
  <si>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</si>
  <si>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</si>
  <si>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</si>
  <si>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</si>
  <si>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</si>
  <si>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</si>
  <si>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</si>
  <si>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</si>
  <si>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</si>
  <si>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</si>
  <si>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</si>
  <si>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</si>
  <si>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</si>
  <si>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</si>
  <si>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</si>
  <si>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</si>
  <si>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</si>
  <si>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</si>
  <si>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</si>
  <si>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</si>
  <si>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</si>
  <si>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</si>
  <si>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</si>
  <si>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</si>
  <si>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</si>
  <si>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</si>
  <si>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</si>
  <si>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</si>
  <si>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</si>
  <si>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</si>
  <si>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</si>
  <si>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</si>
  <si>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</si>
  <si>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</si>
  <si>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</si>
  <si>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</si>
  <si>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</si>
  <si>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</si>
  <si>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</si>
  <si>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</si>
  <si>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</si>
  <si>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</si>
  <si>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</si>
  <si>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</si>
  <si>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</si>
  <si>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</si>
  <si>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</si>
  <si>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</si>
  <si>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</si>
  <si>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</si>
  <si>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</si>
  <si>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</si>
  <si>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</si>
  <si>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</si>
  <si>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</si>
  <si>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</si>
  <si>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</si>
  <si>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</si>
  <si>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</si>
  <si>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</si>
  <si>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</si>
  <si>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</si>
  <si>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</si>
  <si>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</si>
  <si>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</si>
  <si>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</si>
  <si>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</si>
  <si>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</si>
  <si>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</si>
  <si>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</si>
  <si>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</si>
  <si>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</si>
  <si>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</si>
  <si>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</si>
  <si>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</si>
  <si>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</si>
  <si>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</si>
  <si>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</si>
  <si>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</si>
  <si>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</si>
  <si>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</si>
  <si>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</si>
  <si>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</si>
  <si>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</si>
  <si>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</si>
  <si>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</si>
  <si>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</si>
  <si>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</si>
  <si>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</si>
  <si>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</si>
  <si>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</si>
  <si>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</si>
  <si>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</si>
  <si>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</si>
  <si>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</si>
  <si>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</si>
  <si>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</si>
  <si>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</si>
  <si>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</si>
  <si>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</si>
  <si>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</si>
  <si>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</si>
  <si>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</si>
  <si>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</si>
  <si>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</si>
  <si>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</si>
  <si>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</si>
  <si>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</si>
  <si>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</si>
  <si>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</si>
  <si>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</si>
  <si>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</si>
  <si>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</si>
  <si>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</si>
  <si>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</si>
  <si>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</si>
  <si>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</si>
  <si>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</si>
  <si>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</si>
  <si>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</si>
  <si>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</si>
  <si>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</si>
  <si>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</si>
  <si>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</si>
  <si>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</si>
  <si>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</si>
  <si>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</si>
  <si>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</si>
  <si>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</si>
  <si>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</si>
  <si>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</si>
  <si>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</si>
  <si>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</si>
  <si>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</si>
  <si>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</si>
  <si>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</si>
  <si>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</si>
  <si>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</si>
  <si>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</si>
  <si>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</si>
  <si>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</si>
  <si>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</si>
  <si>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</si>
  <si>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</si>
  <si>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</si>
  <si>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</si>
  <si>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</si>
  <si>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</si>
  <si>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</si>
  <si>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</si>
  <si>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</si>
  <si>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</si>
  <si>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</si>
  <si>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</si>
  <si>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</si>
  <si>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</si>
  <si>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</si>
  <si>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</si>
  <si>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</si>
  <si>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</si>
  <si>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</si>
  <si>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</si>
  <si>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</si>
  <si>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</si>
  <si>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</si>
  <si>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</si>
  <si>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</si>
  <si>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</si>
  <si>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</si>
  <si>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</si>
  <si>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</si>
  <si>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</si>
  <si>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</si>
  <si>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</si>
  <si>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</si>
  <si>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</si>
  <si>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</si>
  <si>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</si>
  <si>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</si>
  <si>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</si>
  <si>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</si>
  <si>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</si>
  <si>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</si>
  <si>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</si>
  <si>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</si>
  <si>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</si>
  <si>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</si>
  <si>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</si>
  <si>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</si>
  <si>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</si>
  <si>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</si>
  <si>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</si>
  <si>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</si>
  <si>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</si>
  <si>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</si>
  <si>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</si>
  <si>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</si>
  <si>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</si>
  <si>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</si>
  <si>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</si>
  <si>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</si>
  <si>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</si>
  <si>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</si>
  <si>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</si>
  <si>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</si>
  <si>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</si>
  <si>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</si>
  <si>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</si>
  <si>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</si>
  <si>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</si>
  <si>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</si>
  <si>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</si>
  <si>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</si>
  <si>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</si>
  <si>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</si>
  <si>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</si>
  <si>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</si>
  <si>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</si>
  <si>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</si>
  <si>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</si>
  <si>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</si>
  <si>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</si>
  <si>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</si>
  <si>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</si>
  <si>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</si>
  <si>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</si>
  <si>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</si>
  <si>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</si>
  <si>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</si>
  <si>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</si>
  <si>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</si>
  <si>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</si>
  <si>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</si>
  <si>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</si>
  <si>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</si>
  <si>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</si>
  <si>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</si>
  <si>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</si>
  <si>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</si>
  <si>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</si>
  <si>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</si>
  <si>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</si>
  <si>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</si>
  <si>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</si>
  <si>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</si>
  <si>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</si>
  <si>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</si>
  <si>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</si>
  <si>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</si>
  <si>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</si>
  <si>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</si>
  <si>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</si>
  <si>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</si>
  <si>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</si>
  <si>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</si>
  <si>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</si>
  <si>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</si>
  <si>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</si>
  <si>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</si>
  <si>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</si>
  <si>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</si>
  <si>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</si>
  <si>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</si>
  <si>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</si>
  <si>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</si>
  <si>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</si>
  <si>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</si>
  <si>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</si>
  <si>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</si>
  <si>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</si>
  <si>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</si>
  <si>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</si>
  <si>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</si>
  <si>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</si>
  <si>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</si>
  <si>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</si>
  <si>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</si>
  <si>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</si>
  <si>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</si>
  <si>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</si>
  <si>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</si>
  <si>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</si>
  <si>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</si>
  <si>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</si>
  <si>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</si>
  <si>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</si>
  <si>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</si>
  <si>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</si>
  <si>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</si>
  <si>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</si>
  <si>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</si>
  <si>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</si>
  <si>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</si>
  <si>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</si>
  <si>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</si>
  <si>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</si>
  <si>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</si>
  <si>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</si>
  <si>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</si>
  <si>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</si>
  <si>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</si>
  <si>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</si>
  <si>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</si>
  <si>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</si>
  <si>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</si>
  <si>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</si>
  <si>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</si>
  <si>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</si>
  <si>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</si>
  <si>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</si>
  <si>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</si>
  <si>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</si>
  <si>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</si>
  <si>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</si>
  <si>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</si>
  <si>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</si>
  <si>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</si>
  <si>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</si>
  <si>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</si>
  <si>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</si>
  <si>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</si>
  <si>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</si>
  <si>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</si>
  <si>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</si>
  <si>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</si>
  <si>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</si>
  <si>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</si>
  <si>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</si>
  <si>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</si>
  <si>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</si>
  <si>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</si>
  <si>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</si>
  <si>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</si>
  <si>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</si>
  <si>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</si>
  <si>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</si>
  <si>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</si>
  <si>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</si>
  <si>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</si>
  <si>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</si>
  <si>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</si>
  <si>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</si>
  <si>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</si>
  <si>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</si>
  <si>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</si>
  <si>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</si>
  <si>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</si>
  <si>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</si>
  <si>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</si>
  <si>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</si>
  <si>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</si>
  <si>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</si>
  <si>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</si>
  <si>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</si>
  <si>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</si>
  <si>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</si>
  <si>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</si>
  <si>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</si>
  <si>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</si>
  <si>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</si>
  <si>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</si>
  <si>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</si>
  <si>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</si>
  <si>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</si>
  <si>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</si>
  <si>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</si>
  <si>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</si>
  <si>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</si>
  <si>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</si>
  <si>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</si>
  <si>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</si>
  <si>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</si>
  <si>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</si>
  <si>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</si>
  <si>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</si>
  <si>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</si>
  <si>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</si>
  <si>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</si>
  <si>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</si>
  <si>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</si>
  <si>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</si>
  <si>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</si>
  <si>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</si>
  <si>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</si>
  <si>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</si>
  <si>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</si>
  <si>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</si>
  <si>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</si>
  <si>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</si>
  <si>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</si>
  <si>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</si>
  <si>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</si>
  <si>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</si>
  <si>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</si>
  <si>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</si>
  <si>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</si>
  <si>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</si>
  <si>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</si>
  <si>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</si>
  <si>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</si>
  <si>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</si>
  <si>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</si>
  <si>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</si>
  <si>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</si>
  <si>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</si>
  <si>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</si>
  <si>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</si>
  <si>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</si>
  <si>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</si>
  <si>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</si>
  <si>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</si>
  <si>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</si>
  <si>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</si>
  <si>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</si>
  <si>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</si>
  <si>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</si>
  <si>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</si>
  <si>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</si>
  <si>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</si>
  <si>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</si>
  <si>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</si>
  <si>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</si>
  <si>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</si>
  <si>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</si>
  <si>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</si>
  <si>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</si>
  <si>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</si>
  <si>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</si>
  <si>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</si>
  <si>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</si>
  <si>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</si>
  <si>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</si>
  <si>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</si>
  <si>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</si>
  <si>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</si>
  <si>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</si>
  <si>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</si>
  <si>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</si>
  <si>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</si>
  <si>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</si>
  <si>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</si>
  <si>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</si>
  <si>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</si>
  <si>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</si>
  <si>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</si>
  <si>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</si>
  <si>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</si>
  <si>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</si>
  <si>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</si>
  <si>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</si>
  <si>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</si>
  <si>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</si>
  <si>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</si>
  <si>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</si>
  <si>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</si>
  <si>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</si>
  <si>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</si>
  <si>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</si>
  <si>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</si>
  <si>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</si>
  <si>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</si>
  <si>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</si>
  <si>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</si>
  <si>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</si>
  <si>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</si>
  <si>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</si>
  <si>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</si>
  <si>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</si>
  <si>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</si>
  <si>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</si>
  <si>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</si>
  <si>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</si>
  <si>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</si>
  <si>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</si>
  <si>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</si>
  <si>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</si>
  <si>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</si>
  <si>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</si>
  <si>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</si>
  <si>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</si>
  <si>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</si>
  <si>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</si>
  <si>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</si>
  <si>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</si>
  <si>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</si>
  <si>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</si>
  <si>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</si>
  <si>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</si>
  <si>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</si>
  <si>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</si>
  <si>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</si>
  <si>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</si>
  <si>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</si>
  <si>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</si>
  <si>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</si>
  <si>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</si>
  <si>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</si>
  <si>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</si>
  <si>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</si>
  <si>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</si>
  <si>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</si>
  <si>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</si>
  <si>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</si>
  <si>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</si>
  <si>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</si>
  <si>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</si>
  <si>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</si>
  <si>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</si>
  <si>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</si>
  <si>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</si>
  <si>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</si>
  <si>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</si>
  <si>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</si>
  <si>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</si>
  <si>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</si>
  <si>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</si>
  <si>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</si>
  <si>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</si>
  <si>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</si>
  <si>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</si>
  <si>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</si>
  <si>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</si>
  <si>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</si>
  <si>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</si>
  <si>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</si>
  <si>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</si>
  <si>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</si>
  <si>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</si>
  <si>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</si>
  <si>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</si>
  <si>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</si>
  <si>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</si>
  <si>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</si>
  <si>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</si>
  <si>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</si>
  <si>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</si>
  <si>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</si>
  <si>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</si>
  <si>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</si>
  <si>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</si>
  <si>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</si>
  <si>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</si>
  <si>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</si>
  <si>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</si>
  <si>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</si>
  <si>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</si>
  <si>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</si>
  <si>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</si>
  <si>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</si>
  <si>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</si>
  <si>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</si>
  <si>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</si>
  <si>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</si>
  <si>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</si>
  <si>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</si>
  <si>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</si>
  <si>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</si>
  <si>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</si>
  <si>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</si>
  <si>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</si>
  <si>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</si>
  <si>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</si>
  <si>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</si>
  <si>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</si>
  <si>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</si>
  <si>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</si>
  <si>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</si>
  <si>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</si>
  <si>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</si>
  <si>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</si>
  <si>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</si>
  <si>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</si>
  <si>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</si>
  <si>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</si>
  <si>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</si>
  <si>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</si>
  <si>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</si>
  <si>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</si>
  <si>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</si>
  <si>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</si>
  <si>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</si>
  <si>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</si>
  <si>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</si>
  <si>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</si>
  <si>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</si>
  <si>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</si>
  <si>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</si>
  <si>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</si>
  <si>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</si>
  <si>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</si>
  <si>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</si>
  <si>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</si>
  <si>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</si>
  <si>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</si>
  <si>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</si>
  <si>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</si>
  <si>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</si>
  <si>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</si>
  <si>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</si>
  <si>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</si>
  <si>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</si>
  <si>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</si>
  <si>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</si>
  <si>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</si>
  <si>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</si>
  <si>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</si>
  <si>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</si>
  <si>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</si>
  <si>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</si>
  <si>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</si>
  <si>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</si>
  <si>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</si>
  <si>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</si>
  <si>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</si>
  <si>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</si>
  <si>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</si>
  <si>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</si>
  <si>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</si>
  <si>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</si>
  <si>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</si>
  <si>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</si>
  <si>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</si>
  <si>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</si>
  <si>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</si>
  <si>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</si>
  <si>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</si>
  <si>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</si>
  <si>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</si>
  <si>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</si>
  <si>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</si>
  <si>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</si>
  <si>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</si>
  <si>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</si>
  <si>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</si>
  <si>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</si>
  <si>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</si>
  <si>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</si>
  <si>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</si>
  <si>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</si>
  <si>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</si>
  <si>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</si>
  <si>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</si>
  <si>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</si>
  <si>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</si>
  <si>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</si>
  <si>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</si>
  <si>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</si>
  <si>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</si>
  <si>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</si>
  <si>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</si>
  <si>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</si>
  <si>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</si>
  <si>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</si>
  <si>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</si>
  <si>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</si>
  <si>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</si>
  <si>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</si>
  <si>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</si>
  <si>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</si>
  <si>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</si>
  <si>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</si>
  <si>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</si>
  <si>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</si>
  <si>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</si>
  <si>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</si>
  <si>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</si>
  <si>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</si>
  <si>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</si>
  <si>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</si>
  <si>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</si>
  <si>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</si>
  <si>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</si>
  <si>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</si>
  <si>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</si>
  <si>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</si>
  <si>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</si>
  <si>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</si>
  <si>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</si>
  <si>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</si>
  <si>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</si>
  <si>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</si>
  <si>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</si>
  <si>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</si>
  <si>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</si>
  <si>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</si>
  <si>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</si>
  <si>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</si>
  <si>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</si>
  <si>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</si>
  <si>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</si>
  <si>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</si>
  <si>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</si>
  <si>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</si>
  <si>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</si>
  <si>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</si>
  <si>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</si>
  <si>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</si>
  <si>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</si>
  <si>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</si>
  <si>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</si>
  <si>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</si>
  <si>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</si>
  <si>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</si>
  <si>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</si>
  <si>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</si>
  <si>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</si>
  <si>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</si>
  <si>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</si>
  <si>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</si>
  <si>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</si>
  <si>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</si>
  <si>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</si>
  <si>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</si>
  <si>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</si>
  <si>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</si>
  <si>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</si>
  <si>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</si>
  <si>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</si>
  <si>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</si>
  <si>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</si>
  <si>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</si>
  <si>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</si>
  <si>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</si>
  <si>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</si>
  <si>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</si>
  <si>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</si>
  <si>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</si>
  <si>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</si>
  <si>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</si>
  <si>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</si>
  <si>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</si>
  <si>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</si>
  <si>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</si>
  <si>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</si>
  <si>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</si>
  <si>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</si>
  <si>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</si>
  <si>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</si>
  <si>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</si>
  <si>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</si>
  <si>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</si>
  <si>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</si>
  <si>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</si>
  <si>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</si>
  <si>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</si>
  <si>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</si>
  <si>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</si>
  <si>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</si>
  <si>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</si>
  <si>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</si>
  <si>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</si>
  <si>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</si>
  <si>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</si>
  <si>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</si>
  <si>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</si>
  <si>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</si>
  <si>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</si>
  <si>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</si>
  <si>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</si>
  <si>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</si>
  <si>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</si>
  <si>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</si>
  <si>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</si>
  <si>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</si>
  <si>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</si>
  <si>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</si>
  <si>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</si>
  <si>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</si>
  <si>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</si>
  <si>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</si>
  <si>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</si>
  <si>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</si>
  <si>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</si>
  <si>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</si>
  <si>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</si>
  <si>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</si>
  <si>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</si>
  <si>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</si>
  <si>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</si>
  <si>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</si>
  <si>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</si>
  <si>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</si>
  <si>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</si>
  <si>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</si>
  <si>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</si>
  <si>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</si>
  <si>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</si>
  <si>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</si>
  <si>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</si>
  <si>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</si>
  <si>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</si>
  <si>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</si>
  <si>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</si>
  <si>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</si>
  <si>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</si>
  <si>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</si>
  <si>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</si>
  <si>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</si>
  <si>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</si>
  <si>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</si>
  <si>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</si>
  <si>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</si>
  <si>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</si>
  <si>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</si>
  <si>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</si>
  <si>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</si>
  <si>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</si>
  <si>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</si>
  <si>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</si>
  <si>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</si>
  <si>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</si>
  <si>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</si>
  <si>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</si>
  <si>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</si>
  <si>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</si>
  <si>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</si>
  <si>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</si>
  <si>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</si>
  <si>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</si>
  <si>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</si>
  <si>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</si>
  <si>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</si>
  <si>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</si>
  <si>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</si>
  <si>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</si>
  <si>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</si>
  <si>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</si>
  <si>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</si>
  <si>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</si>
  <si>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</si>
  <si>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</si>
  <si>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</si>
  <si>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</si>
  <si>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</si>
  <si>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</si>
  <si>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</si>
  <si>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</si>
  <si>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</si>
  <si>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</si>
  <si>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</si>
  <si>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</si>
  <si>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</si>
  <si>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</si>
  <si>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</si>
  <si>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</si>
  <si>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</si>
  <si>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</si>
  <si>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</si>
  <si>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</si>
  <si>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</si>
  <si>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</si>
  <si>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</si>
  <si>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</si>
  <si>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</si>
  <si>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</si>
  <si>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</si>
  <si>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</si>
  <si>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</si>
  <si>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</si>
  <si>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</si>
  <si>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</si>
  <si>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</si>
  <si>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</si>
  <si>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</si>
  <si>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</si>
  <si>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</si>
  <si>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</si>
  <si>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</si>
  <si>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</si>
  <si>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</si>
  <si>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</si>
  <si>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</si>
  <si>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</si>
  <si>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</si>
  <si>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</si>
  <si>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</si>
  <si>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</si>
  <si>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</si>
  <si>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</si>
  <si>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</si>
  <si>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</si>
  <si>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</si>
  <si>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</si>
  <si>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</si>
  <si>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</si>
  <si>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</si>
  <si>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</si>
  <si>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</si>
  <si>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</si>
  <si>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</si>
  <si>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</si>
  <si>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</si>
  <si>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</si>
  <si>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</si>
  <si>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</si>
  <si>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</si>
  <si>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</si>
  <si>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</si>
  <si>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</si>
  <si>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</si>
  <si>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</si>
  <si>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</si>
  <si>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</si>
  <si>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</si>
  <si>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</si>
  <si>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</si>
  <si>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</si>
  <si>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</si>
  <si>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</si>
  <si>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</si>
  <si>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</si>
  <si>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</si>
  <si>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</si>
  <si>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</si>
  <si>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</si>
  <si>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</si>
  <si>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</si>
  <si>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</si>
  <si>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</si>
  <si>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</si>
  <si>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</si>
  <si>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</si>
  <si>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</si>
  <si>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</si>
  <si>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</si>
  <si>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</si>
  <si>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</si>
  <si>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</si>
  <si>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</si>
  <si>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</si>
  <si>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</si>
  <si>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</si>
  <si>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</si>
  <si>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</si>
  <si>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</si>
  <si>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</si>
  <si>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</si>
  <si>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</si>
  <si>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</si>
  <si>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</si>
  <si>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</si>
  <si>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</si>
  <si>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</si>
  <si>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</si>
  <si>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</si>
  <si>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</si>
  <si>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</si>
  <si>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</si>
  <si>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</si>
  <si>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</si>
  <si>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</si>
  <si>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</si>
  <si>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</si>
  <si>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</si>
  <si>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</si>
  <si>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</si>
  <si>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</si>
  <si>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</si>
  <si>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</si>
  <si>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</si>
  <si>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</si>
  <si>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</si>
  <si>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</si>
  <si>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</si>
  <si>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</si>
  <si>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</si>
  <si>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</si>
  <si>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</si>
  <si>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</si>
  <si>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</si>
  <si>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</si>
  <si>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</si>
  <si>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</si>
  <si>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</si>
  <si>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</si>
  <si>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</si>
  <si>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</si>
  <si>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</si>
  <si>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</si>
  <si>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</si>
  <si>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</si>
  <si>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</si>
  <si>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</si>
  <si>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</si>
  <si>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</si>
  <si>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</si>
  <si>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</si>
  <si>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</si>
  <si>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</si>
  <si>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</si>
  <si>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</si>
  <si>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</si>
  <si>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</si>
  <si>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</si>
  <si>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</si>
  <si>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</si>
  <si>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</si>
  <si>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</si>
  <si>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</si>
  <si>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</si>
  <si>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</si>
  <si>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</si>
  <si>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</si>
  <si>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</si>
  <si>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</si>
  <si>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</si>
  <si>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</si>
  <si>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</si>
  <si>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</si>
  <si>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</si>
  <si>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</si>
  <si>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</si>
  <si>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</si>
  <si>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</si>
  <si>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</si>
  <si>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</si>
  <si>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</si>
  <si>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</si>
  <si>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</si>
  <si>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</si>
  <si>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</si>
  <si>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</si>
  <si>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</si>
  <si>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</si>
  <si>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</si>
  <si>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</si>
  <si>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</si>
  <si>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</si>
  <si>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</si>
  <si>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</si>
  <si>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</si>
  <si>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</si>
  <si>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</si>
  <si>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</si>
  <si>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</si>
  <si>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</si>
  <si>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</si>
  <si>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</si>
  <si>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</si>
  <si>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</si>
  <si>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</si>
  <si>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</si>
  <si>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</si>
  <si>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</si>
  <si>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</si>
  <si>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</si>
  <si>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</si>
  <si>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</si>
  <si>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</si>
  <si>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</si>
  <si>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</si>
  <si>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</si>
  <si>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</si>
  <si>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</si>
  <si>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</si>
  <si>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</si>
  <si>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</si>
  <si>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</si>
  <si>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</si>
  <si>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</si>
  <si>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</si>
  <si>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</si>
  <si>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</si>
  <si>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</si>
  <si>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</si>
  <si>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</si>
  <si>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</si>
  <si>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</si>
  <si>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</si>
  <si>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</si>
  <si>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</si>
  <si>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</si>
  <si>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</si>
  <si>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</si>
  <si>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</si>
  <si>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</si>
  <si>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</si>
  <si>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</si>
  <si>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</si>
  <si>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</si>
  <si>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</si>
  <si>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</si>
  <si>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</si>
  <si>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</si>
  <si>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</si>
  <si>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</si>
  <si>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</si>
  <si>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</si>
  <si>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</si>
  <si>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</si>
  <si>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</si>
  <si>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</si>
  <si>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</si>
  <si>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</si>
  <si>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</si>
  <si>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</si>
  <si>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</si>
  <si>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</si>
  <si>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</si>
  <si>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</si>
  <si>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</si>
  <si>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</si>
  <si>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</si>
  <si>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</si>
  <si>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</si>
  <si>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</si>
  <si>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</si>
  <si>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</si>
  <si>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</si>
  <si>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</si>
  <si>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</si>
  <si>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</si>
  <si>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</si>
  <si>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</si>
  <si>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</si>
  <si>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</si>
  <si>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</si>
  <si>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</si>
  <si>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</si>
  <si>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</si>
  <si>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</si>
  <si>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</si>
  <si>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</si>
  <si>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</si>
  <si>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</si>
  <si>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</si>
  <si>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</si>
  <si>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</si>
  <si>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</si>
  <si>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</si>
  <si>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</si>
  <si>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</si>
  <si>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</si>
  <si>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</si>
  <si>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</si>
  <si>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</si>
  <si>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</si>
  <si>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</si>
  <si>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</si>
  <si>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</si>
  <si>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</si>
  <si>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</si>
  <si>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</si>
  <si>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</si>
  <si>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</si>
  <si>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</si>
  <si>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</si>
  <si>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</si>
  <si>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</si>
  <si>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</si>
  <si>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</si>
  <si>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</si>
  <si>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</si>
  <si>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</si>
  <si>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</si>
  <si>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</si>
  <si>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</si>
  <si>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</si>
  <si>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</si>
  <si>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</si>
  <si>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</si>
  <si>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</si>
  <si>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</si>
  <si>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</si>
  <si>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</si>
  <si>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</si>
  <si>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</si>
  <si>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</si>
  <si>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</si>
  <si>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</si>
  <si>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</si>
  <si>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</si>
  <si>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</si>
  <si>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</si>
  <si>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</si>
  <si>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</si>
  <si>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</si>
  <si>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</si>
  <si>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</si>
  <si>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</si>
  <si>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</si>
  <si>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</si>
  <si>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</si>
  <si>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</si>
  <si>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</si>
  <si>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</si>
  <si>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</si>
  <si>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</si>
  <si>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</si>
  <si>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</si>
  <si>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</si>
  <si>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</si>
  <si>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</si>
  <si>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</si>
  <si>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</si>
  <si>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</si>
  <si>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</si>
  <si>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</si>
  <si>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</si>
  <si>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</si>
  <si>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</si>
  <si>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</si>
  <si>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</si>
  <si>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</si>
  <si>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</si>
  <si>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</si>
  <si>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</si>
  <si>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</si>
  <si>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</si>
  <si>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</si>
  <si>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</si>
  <si>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</si>
  <si>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</si>
  <si>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</si>
  <si>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</si>
  <si>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</si>
  <si>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</si>
  <si>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</si>
  <si>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</si>
  <si>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</si>
  <si>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</si>
  <si>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</si>
  <si>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</si>
  <si>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</si>
  <si>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</si>
  <si>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</si>
  <si>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</si>
  <si>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</si>
  <si>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</si>
  <si>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</si>
  <si>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</si>
  <si>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</si>
  <si>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</si>
  <si>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</si>
  <si>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</si>
  <si>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</si>
  <si>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</si>
  <si>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</si>
  <si>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</si>
  <si>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</si>
  <si>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</si>
  <si>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</si>
  <si>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</si>
  <si>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</si>
  <si>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</si>
  <si>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</si>
  <si>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</si>
  <si>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</si>
  <si>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</si>
  <si>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</si>
  <si>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</si>
  <si>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</si>
  <si>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</si>
  <si>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</si>
  <si>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</si>
  <si>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</si>
  <si>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</si>
  <si>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</si>
  <si>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</si>
  <si>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</si>
  <si>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</si>
  <si>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</si>
  <si>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</si>
  <si>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</si>
  <si>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</si>
  <si>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</si>
  <si>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</si>
  <si>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</si>
  <si>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</si>
  <si>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</si>
  <si>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</si>
  <si>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</si>
  <si>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</si>
  <si>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</si>
  <si>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</si>
  <si>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</si>
  <si>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</si>
  <si>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</si>
  <si>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</si>
  <si>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</si>
  <si>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</si>
  <si>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</si>
  <si>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</si>
  <si>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</si>
  <si>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</si>
  <si>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</si>
  <si>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</si>
  <si>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</si>
  <si>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</si>
  <si>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</si>
  <si>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</si>
  <si>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</si>
  <si>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</si>
  <si>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</si>
  <si>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</si>
  <si>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</si>
  <si>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</si>
  <si>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</si>
  <si>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</si>
  <si>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</si>
  <si>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</si>
  <si>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</si>
  <si>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</si>
  <si>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</si>
  <si>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</si>
  <si>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</si>
  <si>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</si>
  <si>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</si>
  <si>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</si>
  <si>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</si>
  <si>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</si>
  <si>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</si>
  <si>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</si>
  <si>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</si>
  <si>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</si>
  <si>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</si>
  <si>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</si>
  <si>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</si>
  <si>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</si>
  <si>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</si>
  <si>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</si>
  <si>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</si>
  <si>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</si>
  <si>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</si>
  <si>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</si>
  <si>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</si>
  <si>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</si>
  <si>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</si>
  <si>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</si>
  <si>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</si>
  <si>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</si>
  <si>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</si>
  <si>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</si>
  <si>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</si>
  <si>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</si>
  <si>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</si>
  <si>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</si>
  <si>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</si>
  <si>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</si>
  <si>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</si>
  <si>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</si>
  <si>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</si>
  <si>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</si>
  <si>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</si>
  <si>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</si>
  <si>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</si>
  <si>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</si>
  <si>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</si>
  <si>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</si>
  <si>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</si>
  <si>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</si>
  <si>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</si>
  <si>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</si>
  <si>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</si>
  <si>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</si>
  <si>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</si>
  <si>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</si>
  <si>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</si>
  <si>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</si>
  <si>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</si>
  <si>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</si>
  <si>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</si>
  <si>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</si>
  <si>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</si>
  <si>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</si>
  <si>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</si>
  <si>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</si>
  <si>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</si>
  <si>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</si>
  <si>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</si>
  <si>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</si>
  <si>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</si>
  <si>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</si>
  <si>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</si>
  <si>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</si>
  <si>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</si>
  <si>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</si>
  <si>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</si>
  <si>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</si>
  <si>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</si>
  <si>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</si>
  <si>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</si>
  <si>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</si>
  <si>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</si>
  <si>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</si>
  <si>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</si>
  <si>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</si>
  <si>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</si>
  <si>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</si>
  <si>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</si>
  <si>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</si>
  <si>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</si>
  <si>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</si>
  <si>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</si>
  <si>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</si>
  <si>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</si>
  <si>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</si>
  <si>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</si>
  <si>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</si>
  <si>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</si>
  <si>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</si>
  <si>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</si>
  <si>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</si>
  <si>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</si>
  <si>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</si>
  <si>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</si>
  <si>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</si>
  <si>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</si>
  <si>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</si>
  <si>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</si>
  <si>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</si>
  <si>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</si>
  <si>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</si>
  <si>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</si>
  <si>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</si>
  <si>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</si>
  <si>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</si>
  <si>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</si>
  <si>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</si>
  <si>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</si>
  <si>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</si>
  <si>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</si>
  <si>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</si>
  <si>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</si>
  <si>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</si>
  <si>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</si>
  <si>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</si>
  <si>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</si>
  <si>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</si>
  <si>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</si>
  <si>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</si>
  <si>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</si>
  <si>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</si>
  <si>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</si>
  <si>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</si>
  <si>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</si>
  <si>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</si>
  <si>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</si>
  <si>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</si>
  <si>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</si>
  <si>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</si>
  <si>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</si>
  <si>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</si>
  <si>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</si>
  <si>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</si>
  <si>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</si>
  <si>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</si>
  <si>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</si>
  <si>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</si>
  <si>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</si>
  <si>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</si>
  <si>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</si>
  <si>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</si>
  <si>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</si>
  <si>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</si>
  <si>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</si>
  <si>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</si>
  <si>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</si>
  <si>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</si>
  <si>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</si>
  <si>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</si>
  <si>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</si>
  <si>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</si>
  <si>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</si>
  <si>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</si>
  <si>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</si>
  <si>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</si>
  <si>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</si>
  <si>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</si>
  <si>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</si>
  <si>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</si>
  <si>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</si>
  <si>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</si>
  <si>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</si>
  <si>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</si>
  <si>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</si>
  <si>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</si>
  <si>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</si>
  <si>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</si>
  <si>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</si>
  <si>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</si>
  <si>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</si>
  <si>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</si>
  <si>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</si>
  <si>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</si>
  <si>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</si>
  <si>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</si>
  <si>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</si>
  <si>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</si>
  <si>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</si>
  <si>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</si>
  <si>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</si>
  <si>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</si>
  <si>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</si>
  <si>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</si>
  <si>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</si>
  <si>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</si>
  <si>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</si>
  <si>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</si>
  <si>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</si>
  <si>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</si>
  <si>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</si>
  <si>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</si>
  <si>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</si>
  <si>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</si>
  <si>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</si>
  <si>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</si>
  <si>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</si>
  <si>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</si>
  <si>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</si>
  <si>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</si>
  <si>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</si>
  <si>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</si>
  <si>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</si>
  <si>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</si>
  <si>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</si>
  <si>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</si>
  <si>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</si>
  <si>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</si>
  <si>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</si>
  <si>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</si>
  <si>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</si>
  <si>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</si>
  <si>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</si>
  <si>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</si>
  <si>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</si>
  <si>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</si>
  <si>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</si>
  <si>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</si>
  <si>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</si>
  <si>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</si>
  <si>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</si>
  <si>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</si>
  <si>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</si>
  <si>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</si>
  <si>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</si>
  <si>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</si>
  <si>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</si>
  <si>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</si>
  <si>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</si>
  <si>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</si>
  <si>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</si>
  <si>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</si>
  <si>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</si>
  <si>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</si>
  <si>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</si>
  <si>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</si>
  <si>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</si>
  <si>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</si>
  <si>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</si>
  <si>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</si>
  <si>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</si>
  <si>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</si>
  <si>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</si>
  <si>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</si>
  <si>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</si>
  <si>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</si>
  <si>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</si>
  <si>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</si>
  <si>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</si>
  <si>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</si>
  <si>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</si>
  <si>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</si>
  <si>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</si>
  <si>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</si>
  <si>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</si>
  <si>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</si>
  <si>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</si>
  <si>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</si>
  <si>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</si>
  <si>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</si>
  <si>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</si>
  <si>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</si>
  <si>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</si>
  <si>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</si>
  <si>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</si>
  <si>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</si>
  <si>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</si>
  <si>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</si>
  <si>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</si>
  <si>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</si>
  <si>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</si>
  <si>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</si>
  <si>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</si>
  <si>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</si>
  <si>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</si>
  <si>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</si>
  <si>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</si>
  <si>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</si>
  <si>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</si>
  <si>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</si>
  <si>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</si>
  <si>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</si>
  <si>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</si>
  <si>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</si>
  <si>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</si>
  <si>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</si>
  <si>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</si>
  <si>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</si>
  <si>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</si>
  <si>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</si>
  <si>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</si>
  <si>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</si>
  <si>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</si>
  <si>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</si>
  <si>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</si>
  <si>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</si>
  <si>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</si>
  <si>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</si>
  <si>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</si>
  <si>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</si>
  <si>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</si>
  <si>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</si>
  <si>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</si>
  <si>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</si>
  <si>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</si>
  <si>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</si>
  <si>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</si>
  <si>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</si>
  <si>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</si>
  <si>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</si>
  <si>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</si>
  <si>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</si>
  <si>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</si>
  <si>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</si>
  <si>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</si>
  <si>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</si>
  <si>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</si>
  <si>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</si>
  <si>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</si>
  <si>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</si>
  <si>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</si>
  <si>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</si>
  <si>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</si>
  <si>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</si>
  <si>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</si>
  <si>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</si>
  <si>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</si>
  <si>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</si>
  <si>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</si>
  <si>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</si>
  <si>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</si>
  <si>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</si>
  <si>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</si>
  <si>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</si>
  <si>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</si>
  <si>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</si>
  <si>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</si>
  <si>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</si>
  <si>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</si>
  <si>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</si>
  <si>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</si>
  <si>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</si>
  <si>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</si>
  <si>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</si>
  <si>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</si>
  <si>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</si>
  <si>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</si>
  <si>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</si>
  <si>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</si>
  <si>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</si>
  <si>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</si>
  <si>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</si>
  <si>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</si>
  <si>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</si>
  <si>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</si>
  <si>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</si>
  <si>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</si>
  <si>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</si>
  <si>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</si>
  <si>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</si>
  <si>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</si>
  <si>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</si>
  <si>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</si>
  <si>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</si>
  <si>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</si>
  <si>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</si>
  <si>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</si>
  <si>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</si>
  <si>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</si>
  <si>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</si>
  <si>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</si>
  <si>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</si>
  <si>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</si>
  <si>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</si>
  <si>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</si>
  <si>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</si>
  <si>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</si>
  <si>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</si>
  <si>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</si>
  <si>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</si>
  <si>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</si>
  <si>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</si>
  <si>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</si>
  <si>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</si>
  <si>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</si>
  <si>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</si>
  <si>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</si>
  <si>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</si>
  <si>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</si>
  <si>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</si>
  <si>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</si>
  <si>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</si>
  <si>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</si>
  <si>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</si>
  <si>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</si>
  <si>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</si>
  <si>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</si>
  <si>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</si>
  <si>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</si>
  <si>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</si>
  <si>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</si>
  <si>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</si>
  <si>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</si>
  <si>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</si>
  <si>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</si>
  <si>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</si>
  <si>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</si>
  <si>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</si>
  <si>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</si>
  <si>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</si>
  <si>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</si>
  <si>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</si>
  <si>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</si>
  <si>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</si>
  <si>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</si>
  <si>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</si>
  <si>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</si>
  <si>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</si>
  <si>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</si>
  <si>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</si>
  <si>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</si>
  <si>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</si>
  <si>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</si>
  <si>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</si>
  <si>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</si>
  <si>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</si>
  <si>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</si>
  <si>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</si>
  <si>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</si>
  <si>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</si>
  <si>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</si>
  <si>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</si>
  <si>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</si>
  <si>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</si>
  <si>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</si>
  <si>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</si>
  <si>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</si>
  <si>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</si>
  <si>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</si>
  <si>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</si>
  <si>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</si>
  <si>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</si>
  <si>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</si>
  <si>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</si>
  <si>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</si>
  <si>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</si>
  <si>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</si>
  <si>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</si>
  <si>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</si>
  <si>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</si>
  <si>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</si>
  <si>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</si>
  <si>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</si>
  <si>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</si>
  <si>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</si>
  <si>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</si>
  <si>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</si>
  <si>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</si>
  <si>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</si>
  <si>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</si>
  <si>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</si>
  <si>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</si>
  <si>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</si>
  <si>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</si>
  <si>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</si>
  <si>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</si>
  <si>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</si>
  <si>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</si>
  <si>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</si>
  <si>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</si>
  <si>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</si>
  <si>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</si>
  <si>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</si>
  <si>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</si>
  <si>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</si>
  <si>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</si>
  <si>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</si>
  <si>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</si>
  <si>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</si>
  <si>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</si>
  <si>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</si>
  <si>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</si>
  <si>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</si>
  <si>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</si>
  <si>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</si>
  <si>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</si>
  <si>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</si>
  <si>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</si>
  <si>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</si>
  <si>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</si>
  <si>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</si>
  <si>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</si>
  <si>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</si>
  <si>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</si>
  <si>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</si>
  <si>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</si>
  <si>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</si>
  <si>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</si>
  <si>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</si>
  <si>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</si>
  <si>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</si>
  <si>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</si>
  <si>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</si>
  <si>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</si>
  <si>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</si>
  <si>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</si>
  <si>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</si>
  <si>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</si>
  <si>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</si>
  <si>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</si>
  <si>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</si>
  <si>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</si>
  <si>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</si>
  <si>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</si>
  <si>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</si>
  <si>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</si>
  <si>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</si>
  <si>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</si>
  <si>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</si>
  <si>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</si>
  <si>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</si>
  <si>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</si>
  <si>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</si>
  <si>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</si>
  <si>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</si>
  <si>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</si>
  <si>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</si>
  <si>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</si>
  <si>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</si>
  <si>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</si>
  <si>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</si>
  <si>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</si>
  <si>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</si>
  <si>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</si>
  <si>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</si>
  <si>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</si>
  <si>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</si>
  <si>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</si>
  <si>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</si>
  <si>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</si>
  <si>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</si>
  <si>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</si>
  <si>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</si>
  <si>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</si>
  <si>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</si>
  <si>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</si>
  <si>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</si>
  <si>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</si>
  <si>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</si>
  <si>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</si>
  <si>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</si>
  <si>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</si>
  <si>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</si>
  <si>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</si>
  <si>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</si>
  <si>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</si>
  <si>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</si>
  <si>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</si>
  <si>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</si>
  <si>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</si>
  <si>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</si>
  <si>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</si>
  <si>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</si>
  <si>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</si>
  <si>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</si>
  <si>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</si>
  <si>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</si>
  <si>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</si>
  <si>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</si>
  <si>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</si>
  <si>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</si>
  <si>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</si>
  <si>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</si>
  <si>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</si>
  <si>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</si>
  <si>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</si>
  <si>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</si>
  <si>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</si>
  <si>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</si>
  <si>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</si>
  <si>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</si>
  <si>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</si>
  <si>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</si>
  <si>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</si>
  <si>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</si>
  <si>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</si>
  <si>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</si>
  <si>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</si>
  <si>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</si>
  <si>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</si>
  <si>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</si>
  <si>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</si>
  <si>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</si>
  <si>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</si>
  <si>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</si>
  <si>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</si>
  <si>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</si>
  <si>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</si>
  <si>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</si>
  <si>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</si>
  <si>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</si>
  <si>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</si>
  <si>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</si>
  <si>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</si>
  <si>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</si>
  <si>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</si>
  <si>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</si>
  <si>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</si>
  <si>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</si>
  <si>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</si>
  <si>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</si>
  <si>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</si>
  <si>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</si>
  <si>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</si>
  <si>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</si>
  <si>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</si>
  <si>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</si>
  <si>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</si>
  <si>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</si>
  <si>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</si>
  <si>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</si>
  <si>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</si>
  <si>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</si>
  <si>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</si>
  <si>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</si>
  <si>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</si>
  <si>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</si>
  <si>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</si>
  <si>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</si>
  <si>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</si>
  <si>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</si>
  <si>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</si>
  <si>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</si>
  <si>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</si>
  <si>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</si>
  <si>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</si>
  <si>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</si>
  <si>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</si>
  <si>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</si>
  <si>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</si>
  <si>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</si>
  <si>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</si>
  <si>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</si>
  <si>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</si>
  <si>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</si>
  <si>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</si>
  <si>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</si>
  <si>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</si>
  <si>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</si>
  <si>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</si>
  <si>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</si>
  <si>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</si>
  <si>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</si>
  <si>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</si>
  <si>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</si>
  <si>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</si>
  <si>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</si>
  <si>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</si>
  <si>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</si>
  <si>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</si>
  <si>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</si>
  <si>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</si>
  <si>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</si>
  <si>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</si>
  <si>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</si>
  <si>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</si>
  <si>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</si>
  <si>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</si>
  <si>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</si>
  <si>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</si>
  <si>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</si>
  <si>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</si>
  <si>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</si>
  <si>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</si>
  <si>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</si>
  <si>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</si>
  <si>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</si>
  <si>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</si>
  <si>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</si>
  <si>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</si>
  <si>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</si>
  <si>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</si>
  <si>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</si>
  <si>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</si>
  <si>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</si>
  <si>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</si>
  <si>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</si>
  <si>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</si>
  <si>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</si>
  <si>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</si>
  <si>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</si>
  <si>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</si>
  <si>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</si>
  <si>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</si>
  <si>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</si>
  <si>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</si>
  <si>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</si>
  <si>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</si>
  <si>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</si>
  <si>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</si>
  <si>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</si>
  <si>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</si>
  <si>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</si>
  <si>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</si>
  <si>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</si>
  <si>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</si>
  <si>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</si>
  <si>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</si>
  <si>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</si>
  <si>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</si>
  <si>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</si>
  <si>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</si>
  <si>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</si>
  <si>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</si>
  <si>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</si>
  <si>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</si>
  <si>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</si>
  <si>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</si>
  <si>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</si>
  <si>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</si>
  <si>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</si>
  <si>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</si>
  <si>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</si>
  <si>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</si>
  <si>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</si>
  <si>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</si>
  <si>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</si>
  <si>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</si>
  <si>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</si>
  <si>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</si>
  <si>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</si>
  <si>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</si>
  <si>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</si>
  <si>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</si>
  <si>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</si>
  <si>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</si>
  <si>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</si>
  <si>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</si>
  <si>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</si>
  <si>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</si>
  <si>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</si>
  <si>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</si>
  <si>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</si>
  <si>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</si>
  <si>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</si>
  <si>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</si>
  <si>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</si>
  <si>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</si>
  <si>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</si>
  <si>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</si>
  <si>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</si>
  <si>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</si>
  <si>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</si>
  <si>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</si>
  <si>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</si>
  <si>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</si>
  <si>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</si>
  <si>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</si>
  <si>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</si>
  <si>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</si>
  <si>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</si>
  <si>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</si>
  <si>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</si>
  <si>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</si>
  <si>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</si>
  <si>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</si>
  <si>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</si>
  <si>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</si>
  <si>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</si>
  <si>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</si>
  <si>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</si>
  <si>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</si>
  <si>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</si>
  <si>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</si>
  <si>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</si>
  <si>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</si>
  <si>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</si>
  <si>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</si>
  <si>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</si>
  <si>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</si>
  <si>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</si>
  <si>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</si>
  <si>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</si>
  <si>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</si>
  <si>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</si>
  <si>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</si>
  <si>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</si>
  <si>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</si>
  <si>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</si>
  <si>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</si>
  <si>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</si>
  <si>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</si>
  <si>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</si>
  <si>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</si>
  <si>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</si>
  <si>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</si>
  <si>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</si>
  <si>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</si>
  <si>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</si>
  <si>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</si>
  <si>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</si>
  <si>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</si>
  <si>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</si>
  <si>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</si>
  <si>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</si>
  <si>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</si>
  <si>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</si>
  <si>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</si>
  <si>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</si>
  <si>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</si>
  <si>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</si>
  <si>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</si>
  <si>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</si>
  <si>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</si>
  <si>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</si>
  <si>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</si>
  <si>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</si>
  <si>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</si>
  <si>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</si>
  <si>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</si>
  <si>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</si>
  <si>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</si>
  <si>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</si>
  <si>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</si>
  <si>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</si>
  <si>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</si>
  <si>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</si>
  <si>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</si>
  <si>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</si>
  <si>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</si>
  <si>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</si>
  <si>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</si>
  <si>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</si>
  <si>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</si>
  <si>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</si>
  <si>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</si>
  <si>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</si>
  <si>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</si>
  <si>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</si>
  <si>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</si>
  <si>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</si>
  <si>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</si>
  <si>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</si>
  <si>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</si>
  <si>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</si>
  <si>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</si>
  <si>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</si>
  <si>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</si>
  <si>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</si>
  <si>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</si>
  <si>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</si>
  <si>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</si>
  <si>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</si>
  <si>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</si>
  <si>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</si>
  <si>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</si>
  <si>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</si>
  <si>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</si>
  <si>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</si>
  <si>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</si>
  <si>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</si>
  <si>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</si>
  <si>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</si>
  <si>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</si>
  <si>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</si>
  <si>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</si>
  <si>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</si>
  <si>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</si>
  <si>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</si>
  <si>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</si>
  <si>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</si>
  <si>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</si>
  <si>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</si>
  <si>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</si>
  <si>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</si>
  <si>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</si>
  <si>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</si>
  <si>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</si>
  <si>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</si>
  <si>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</si>
  <si>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</si>
  <si>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</si>
  <si>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</si>
  <si>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</si>
  <si>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</si>
  <si>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</si>
  <si>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</si>
  <si>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</si>
  <si>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</si>
  <si>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</si>
  <si>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</si>
  <si>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</si>
  <si>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</si>
  <si>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</si>
  <si>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</si>
  <si>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</si>
  <si>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</si>
  <si>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</si>
  <si>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</si>
  <si>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</si>
  <si>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</si>
  <si>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</si>
  <si>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</si>
  <si>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</si>
  <si>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</si>
  <si>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</si>
  <si>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</si>
  <si>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</si>
  <si>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</si>
  <si>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</si>
  <si>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</si>
  <si>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</si>
  <si>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</si>
  <si>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</si>
  <si>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</si>
  <si>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</si>
  <si>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</si>
  <si>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</si>
  <si>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</si>
  <si>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</si>
  <si>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</si>
  <si>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</si>
  <si>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</si>
  <si>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</si>
  <si>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</si>
  <si>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</si>
  <si>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</si>
  <si>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</si>
  <si>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</si>
  <si>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</si>
  <si>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</si>
  <si>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</si>
  <si>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</si>
  <si>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</si>
  <si>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</si>
  <si>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</si>
  <si>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</si>
  <si>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</si>
  <si>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</si>
  <si>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</si>
  <si>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</si>
  <si>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</si>
  <si>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</si>
  <si>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</si>
  <si>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</si>
  <si>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</si>
  <si>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</si>
  <si>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</si>
  <si>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</si>
  <si>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</si>
  <si>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</si>
  <si>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</si>
  <si>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</si>
  <si>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</si>
  <si>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</si>
  <si>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</si>
  <si>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</si>
  <si>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</si>
  <si>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</si>
  <si>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</si>
  <si>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</si>
  <si>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</si>
  <si>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</si>
  <si>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</si>
  <si>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</si>
  <si>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</si>
  <si>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</si>
  <si>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</si>
  <si>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</si>
  <si>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</si>
  <si>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</si>
  <si>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</si>
  <si>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</si>
  <si>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</si>
  <si>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</si>
  <si>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</si>
  <si>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</si>
  <si>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</si>
  <si>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</si>
  <si>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</si>
  <si>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</si>
  <si>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</si>
  <si>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</si>
  <si>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</si>
  <si>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</si>
  <si>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</si>
  <si>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</si>
  <si>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</si>
  <si>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</si>
  <si>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</si>
  <si>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</si>
  <si>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</si>
  <si>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</si>
  <si>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</si>
  <si>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</si>
  <si>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</si>
  <si>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</si>
  <si>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</si>
  <si>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</si>
  <si>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</si>
  <si>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</si>
  <si>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</si>
  <si>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</si>
  <si>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</si>
  <si>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</si>
  <si>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</si>
  <si>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</si>
  <si>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</si>
  <si>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</si>
  <si>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</si>
  <si>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</si>
  <si>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</si>
  <si>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</si>
  <si>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</si>
  <si>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</si>
  <si>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</si>
  <si>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</si>
  <si>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</si>
  <si>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</si>
  <si>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</si>
  <si>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</si>
  <si>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</si>
  <si>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</si>
  <si>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</si>
  <si>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</si>
  <si>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</si>
  <si>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</si>
  <si>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</si>
  <si>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</si>
  <si>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</si>
  <si>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</si>
  <si>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</si>
  <si>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</si>
  <si>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</si>
  <si>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</si>
  <si>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</si>
  <si>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</si>
  <si>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</si>
  <si>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</si>
  <si>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</si>
  <si>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</si>
  <si>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</si>
  <si>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</si>
  <si>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</si>
  <si>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</si>
  <si>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</si>
  <si>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</si>
  <si>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</si>
  <si>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</si>
  <si>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</si>
  <si>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</si>
  <si>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</si>
  <si>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</si>
  <si>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</si>
  <si>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</si>
  <si>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</si>
  <si>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</si>
  <si>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</si>
  <si>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</si>
  <si>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</si>
  <si>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</si>
  <si>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</si>
  <si>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</si>
  <si>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</si>
  <si>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</si>
  <si>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</si>
  <si>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</si>
  <si>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</si>
  <si>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</si>
  <si>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</si>
  <si>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</si>
  <si>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</si>
  <si>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</si>
  <si>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</si>
  <si>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</si>
  <si>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</si>
  <si>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</si>
  <si>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</si>
  <si>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</si>
  <si>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</si>
  <si>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</si>
  <si>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</si>
  <si>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</si>
  <si>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</si>
  <si>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</si>
  <si>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</si>
  <si>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</si>
  <si>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</si>
  <si>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</si>
  <si>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</si>
  <si>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</si>
  <si>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</si>
  <si>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</si>
  <si>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</si>
  <si>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</si>
  <si>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</si>
  <si>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</si>
  <si>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</si>
  <si>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</si>
  <si>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</si>
  <si>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</si>
  <si>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</si>
  <si>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</si>
  <si>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</si>
  <si>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</si>
  <si>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</si>
  <si>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</si>
  <si>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</si>
  <si>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</si>
  <si>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</si>
  <si>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</si>
  <si>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</si>
  <si>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</si>
  <si>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</si>
  <si>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</si>
  <si>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</si>
  <si>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</si>
  <si>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</si>
  <si>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</si>
  <si>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</si>
  <si>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</si>
  <si>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</si>
  <si>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</si>
  <si>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</si>
  <si>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</si>
  <si>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</si>
  <si>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</si>
  <si>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</si>
  <si>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</si>
  <si>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</si>
  <si>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</si>
  <si>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</si>
  <si>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</si>
  <si>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</si>
  <si>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</si>
  <si>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</si>
  <si>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</si>
  <si>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</si>
  <si>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</si>
  <si>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</si>
  <si>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</si>
  <si>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</si>
  <si>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</si>
  <si>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</si>
  <si>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</si>
  <si>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</si>
  <si>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</si>
  <si>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</si>
  <si>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</si>
  <si>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</si>
  <si>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</si>
  <si>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</si>
  <si>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</si>
  <si>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</si>
  <si>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</si>
  <si>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</si>
  <si>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</si>
  <si>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</si>
  <si>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</si>
  <si>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</si>
  <si>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</si>
  <si>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</si>
  <si>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</si>
  <si>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</si>
  <si>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</si>
  <si>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</si>
  <si>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</si>
  <si>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</si>
  <si>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</si>
  <si>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</si>
  <si>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</si>
  <si>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</si>
  <si>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</si>
  <si>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</si>
  <si>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</si>
  <si>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</si>
  <si>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</si>
  <si>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</si>
  <si>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</si>
  <si>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</si>
  <si>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</si>
  <si>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</si>
  <si>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</si>
  <si>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</si>
  <si>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</si>
  <si>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</si>
  <si>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</si>
  <si>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</si>
  <si>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</si>
  <si>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</si>
  <si>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</si>
  <si>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</si>
  <si>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</si>
  <si>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</si>
  <si>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</si>
  <si>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</si>
  <si>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</si>
  <si>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</si>
  <si>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</si>
  <si>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</si>
  <si>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</si>
  <si>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</si>
  <si>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</si>
  <si>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</si>
  <si>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</si>
  <si>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</si>
  <si>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</si>
  <si>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</si>
  <si>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</si>
  <si>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</si>
  <si>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</si>
  <si>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</si>
  <si>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</si>
  <si>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</si>
  <si>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</si>
  <si>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</si>
  <si>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</si>
  <si>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</si>
  <si>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</si>
  <si>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</si>
  <si>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</si>
  <si>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</si>
  <si>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</si>
  <si>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</si>
  <si>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</si>
  <si>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</si>
  <si>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</si>
  <si>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</si>
  <si>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</si>
  <si>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</si>
  <si>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</si>
  <si>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</si>
  <si>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</si>
  <si>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</si>
  <si>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</si>
  <si>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</si>
  <si>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</si>
  <si>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</si>
  <si>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</si>
  <si>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</si>
  <si>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</si>
  <si>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</si>
  <si>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</si>
  <si>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</si>
  <si>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</si>
  <si>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</si>
  <si>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</si>
  <si>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</si>
  <si>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</si>
  <si>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</si>
  <si>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</si>
  <si>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</si>
  <si>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</si>
  <si>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</si>
  <si>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</si>
  <si>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</si>
  <si>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</si>
  <si>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</si>
  <si>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</si>
  <si>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</si>
  <si>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</si>
  <si>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</si>
  <si>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</si>
  <si>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</si>
  <si>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</si>
  <si>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</si>
  <si>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</si>
  <si>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</si>
  <si>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</si>
  <si>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</si>
  <si>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</si>
  <si>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</si>
  <si>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</si>
  <si>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</si>
  <si>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</si>
  <si>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</si>
  <si>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</si>
  <si>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</si>
  <si>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</si>
  <si>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</si>
  <si>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</si>
  <si>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</si>
  <si>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</si>
  <si>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</si>
  <si>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</si>
  <si>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</si>
  <si>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</si>
  <si>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</si>
  <si>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</si>
  <si>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</si>
  <si>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</si>
  <si>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</si>
  <si>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</si>
  <si>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</si>
  <si>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</si>
  <si>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</si>
  <si>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</si>
  <si>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</si>
  <si>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</si>
  <si>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</si>
  <si>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</si>
  <si>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</si>
  <si>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</si>
  <si>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</si>
  <si>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</si>
  <si>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</si>
  <si>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</si>
  <si>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</si>
  <si>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</si>
  <si>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</si>
  <si>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</si>
  <si>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</si>
  <si>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</si>
  <si>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</si>
  <si>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</si>
  <si>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</si>
  <si>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</si>
  <si>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</si>
  <si>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</si>
  <si>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</si>
  <si>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</si>
  <si>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</si>
  <si>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</si>
  <si>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</si>
  <si>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</si>
  <si>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</si>
  <si>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</si>
  <si>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</si>
  <si>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</si>
  <si>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</si>
  <si>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</si>
  <si>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</si>
  <si>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</si>
  <si>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</si>
  <si>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</si>
  <si>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</si>
  <si>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</si>
  <si>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</si>
  <si>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</si>
  <si>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</si>
  <si>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</si>
  <si>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</si>
  <si>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</si>
  <si>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</si>
  <si>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</si>
  <si>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</si>
  <si>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</si>
  <si>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</si>
  <si>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</si>
  <si>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</si>
  <si>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</si>
  <si>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</si>
  <si>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</si>
  <si>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</si>
  <si>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</si>
  <si>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</si>
  <si>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</si>
  <si>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</si>
  <si>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</si>
  <si>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</si>
  <si>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</si>
  <si>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</si>
  <si>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</si>
  <si>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</si>
  <si>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</si>
  <si>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</si>
  <si>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</si>
  <si>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</si>
  <si>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</si>
  <si>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</si>
  <si>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</si>
  <si>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</si>
  <si>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</si>
  <si>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</si>
  <si>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</si>
  <si>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</si>
  <si>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</si>
  <si>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</si>
  <si>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</si>
  <si>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</si>
  <si>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</si>
  <si>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</si>
  <si>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</si>
  <si>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</si>
  <si>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</si>
  <si>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</si>
  <si>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</si>
  <si>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</si>
  <si>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</si>
  <si>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</si>
  <si>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</si>
  <si>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</si>
  <si>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</si>
  <si>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</si>
  <si>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</si>
  <si>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</si>
  <si>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</si>
  <si>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</si>
  <si>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</si>
  <si>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</si>
  <si>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</si>
  <si>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</si>
  <si>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</si>
  <si>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</si>
  <si>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</si>
  <si>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</si>
  <si>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</si>
  <si>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</si>
  <si>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</si>
  <si>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</si>
  <si>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</si>
  <si>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</si>
  <si>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</si>
  <si>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</si>
  <si>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</si>
  <si>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</si>
  <si>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</si>
  <si>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</si>
  <si>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</si>
  <si>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</si>
  <si>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</si>
  <si>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</si>
  <si>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</si>
  <si>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</si>
  <si>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</si>
  <si>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</si>
  <si>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</si>
  <si>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</si>
  <si>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</si>
  <si>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</si>
  <si>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</si>
  <si>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</si>
  <si>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</si>
  <si>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</si>
  <si>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</si>
  <si>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</si>
  <si>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</si>
  <si>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</si>
  <si>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</si>
  <si>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</si>
  <si>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</si>
  <si>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</si>
  <si>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</si>
  <si>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</si>
  <si>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</si>
  <si>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</si>
  <si>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</si>
  <si>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</si>
  <si>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</si>
  <si>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</si>
  <si>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</si>
  <si>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</si>
  <si>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</si>
  <si>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</si>
  <si>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</si>
  <si>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</si>
  <si>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</si>
  <si>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</si>
  <si>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</si>
  <si>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</si>
  <si>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</si>
  <si>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</si>
  <si>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</si>
  <si>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</si>
  <si>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</si>
  <si>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</si>
  <si>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</si>
  <si>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</si>
  <si>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</si>
  <si>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</si>
  <si>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</si>
  <si>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</si>
  <si>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</si>
  <si>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</si>
  <si>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</si>
  <si>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</si>
  <si>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</si>
  <si>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</si>
  <si>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</si>
  <si>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</si>
  <si>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</si>
  <si>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</si>
  <si>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</si>
  <si>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</si>
  <si>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</si>
  <si>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</si>
  <si>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</si>
  <si>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</si>
  <si>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</si>
  <si>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</si>
  <si>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</si>
  <si>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</si>
  <si>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</si>
  <si>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</si>
  <si>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</si>
  <si>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</si>
  <si>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</si>
  <si>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</si>
  <si>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</si>
  <si>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</si>
  <si>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</si>
  <si>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</si>
  <si>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</si>
  <si>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</si>
  <si>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</si>
  <si>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</si>
  <si>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</si>
  <si>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</si>
  <si>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</si>
  <si>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</si>
  <si>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</si>
  <si>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</si>
  <si>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</si>
  <si>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</si>
  <si>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</si>
  <si>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</si>
  <si>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</si>
  <si>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</si>
  <si>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</si>
  <si>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</si>
  <si>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</si>
  <si>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</si>
  <si>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</si>
  <si>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</si>
  <si>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</si>
  <si>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</si>
  <si>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</si>
  <si>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</si>
  <si>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</si>
  <si>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</si>
  <si>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</si>
  <si>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</si>
  <si>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</si>
  <si>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</si>
  <si>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</si>
  <si>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</si>
  <si>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</si>
  <si>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</si>
  <si>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</si>
  <si>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</si>
  <si>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</si>
  <si>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</si>
  <si>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</si>
  <si>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</si>
  <si>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</si>
  <si>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</si>
  <si>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</si>
  <si>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</si>
  <si>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</si>
  <si>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</si>
  <si>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</si>
  <si>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</si>
  <si>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</si>
  <si>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</si>
  <si>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</si>
  <si>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</si>
  <si>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</si>
  <si>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</si>
  <si>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</si>
  <si>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</si>
  <si>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</si>
  <si>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</si>
  <si>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</si>
  <si>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</si>
  <si>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</si>
  <si>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</si>
  <si>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</si>
  <si>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</si>
  <si>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</si>
  <si>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</si>
  <si>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</si>
  <si>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</si>
  <si>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</si>
  <si>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</si>
  <si>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</si>
  <si>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</si>
  <si>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</si>
  <si>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</si>
  <si>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</si>
  <si>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</si>
  <si>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</si>
  <si>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</si>
  <si>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</si>
  <si>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</si>
  <si>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</si>
  <si>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</si>
  <si>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</si>
  <si>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</si>
  <si>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</si>
  <si>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</si>
  <si>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</si>
  <si>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</si>
  <si>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</si>
  <si>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</si>
  <si>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</si>
  <si>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</si>
  <si>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</si>
  <si>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</si>
  <si>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</si>
  <si>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</si>
  <si>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</si>
  <si>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</si>
  <si>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</si>
  <si>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</si>
  <si>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</si>
  <si>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</si>
  <si>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</si>
  <si>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</si>
  <si>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</si>
  <si>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</si>
  <si>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</si>
  <si>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</si>
  <si>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</si>
  <si>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</si>
  <si>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</si>
  <si>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</si>
  <si>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</si>
  <si>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</si>
  <si>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</si>
  <si>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</si>
  <si>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</si>
  <si>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</si>
  <si>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</si>
  <si>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</si>
  <si>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</si>
  <si>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</si>
  <si>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</si>
  <si>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</si>
  <si>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</si>
  <si>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</si>
  <si>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</si>
  <si>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</si>
  <si>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</si>
  <si>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</si>
  <si>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</si>
  <si>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</si>
  <si>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</si>
  <si>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</si>
  <si>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</si>
  <si>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</si>
  <si>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</si>
  <si>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</si>
  <si>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</si>
  <si>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</si>
  <si>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</si>
  <si>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</si>
  <si>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</si>
  <si>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</si>
  <si>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</si>
  <si>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</si>
  <si>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</si>
  <si>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</si>
  <si>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</si>
  <si>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</si>
  <si>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</si>
  <si>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</si>
  <si>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</si>
  <si>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</si>
  <si>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</si>
  <si>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</si>
  <si>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</si>
  <si>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</si>
  <si>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</si>
  <si>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</si>
  <si>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</si>
  <si>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</si>
  <si>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</si>
  <si>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</si>
  <si>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</si>
  <si>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</si>
  <si>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</si>
  <si>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</si>
  <si>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</si>
  <si>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</si>
  <si>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</si>
  <si>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</si>
  <si>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</si>
  <si>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</si>
  <si>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</si>
  <si>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</si>
  <si>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</si>
  <si>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</si>
  <si>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</si>
  <si>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</si>
  <si>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</si>
  <si>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</si>
  <si>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</si>
  <si>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</si>
  <si>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</si>
  <si>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</si>
  <si>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</si>
  <si>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</si>
  <si>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</si>
  <si>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</si>
  <si>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</si>
  <si>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</si>
  <si>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</si>
  <si>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</si>
  <si>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</si>
  <si>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</si>
  <si>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</si>
  <si>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</si>
  <si>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</si>
  <si>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</si>
  <si>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</si>
  <si>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</si>
  <si>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</si>
  <si>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</si>
  <si>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</si>
  <si>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</si>
  <si>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</si>
  <si>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</si>
  <si>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</si>
  <si>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</si>
  <si>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</si>
  <si>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</si>
  <si>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</si>
  <si>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</si>
  <si>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</si>
  <si>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</si>
  <si>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</si>
  <si>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</si>
  <si>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</si>
  <si>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</si>
  <si>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</si>
  <si>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</si>
  <si>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</si>
  <si>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</si>
  <si>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</si>
  <si>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</si>
  <si>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</si>
  <si>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</si>
  <si>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</si>
  <si>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</si>
  <si>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</si>
  <si>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</si>
  <si>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</si>
  <si>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</si>
  <si>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</si>
  <si>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</si>
  <si>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</si>
  <si>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</si>
  <si>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</si>
  <si>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</si>
  <si>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</si>
  <si>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</si>
  <si>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</si>
  <si>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</si>
  <si>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</si>
  <si>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</si>
  <si>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</si>
  <si>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</si>
  <si>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</si>
  <si>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</si>
  <si>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</si>
  <si>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</si>
  <si>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</si>
  <si>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</si>
  <si>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</si>
  <si>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</si>
  <si>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</si>
  <si>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</si>
  <si>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</si>
  <si>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</si>
  <si>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</si>
  <si>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</si>
  <si>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</si>
  <si>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</si>
  <si>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</si>
  <si>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</si>
  <si>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</si>
  <si>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</si>
  <si>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</si>
  <si>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</si>
  <si>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</si>
  <si>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</si>
  <si>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</si>
  <si>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</si>
  <si>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</si>
  <si>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</si>
  <si>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</si>
  <si>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</si>
  <si>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</si>
  <si>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</si>
  <si>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</si>
  <si>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</si>
  <si>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</si>
  <si>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</si>
  <si>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</si>
  <si>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</si>
  <si>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</si>
  <si>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</si>
  <si>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</si>
  <si>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</si>
  <si>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</si>
  <si>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</si>
  <si>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</si>
  <si>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</si>
  <si>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</si>
  <si>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</si>
  <si>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</si>
  <si>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</si>
  <si>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</si>
  <si>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</si>
  <si>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</si>
  <si>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</si>
  <si>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</si>
  <si>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</si>
  <si>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</si>
  <si>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</si>
  <si>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</si>
  <si>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</si>
  <si>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</si>
  <si>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</si>
  <si>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</si>
  <si>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</si>
  <si>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</si>
  <si>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</si>
  <si>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</si>
  <si>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</si>
  <si>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</si>
  <si>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</si>
  <si>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</si>
  <si>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</si>
  <si>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</si>
  <si>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</si>
  <si>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</si>
  <si>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</si>
  <si>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</si>
  <si>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</si>
  <si>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</si>
  <si>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</si>
  <si>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</si>
  <si>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</si>
  <si>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</si>
  <si>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</si>
  <si>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</si>
  <si>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</si>
  <si>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</si>
  <si>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</si>
  <si>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</si>
  <si>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</si>
  <si>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</si>
  <si>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</si>
  <si>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</si>
  <si>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</si>
  <si>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</si>
  <si>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</si>
  <si>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</si>
  <si>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</si>
  <si>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</si>
  <si>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</si>
  <si>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</si>
  <si>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</si>
  <si>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</si>
  <si>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</si>
  <si>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</si>
  <si>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</si>
  <si>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</si>
  <si>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</si>
  <si>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</si>
  <si>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</si>
  <si>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</si>
  <si>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</si>
  <si>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</si>
  <si>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</si>
  <si>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</si>
  <si>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</si>
  <si>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</si>
  <si>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</si>
  <si>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</si>
  <si>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</si>
  <si>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</si>
  <si>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</si>
  <si>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</si>
  <si>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</si>
  <si>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</si>
  <si>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</si>
  <si>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</si>
  <si>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</si>
  <si>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</si>
  <si>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</si>
  <si>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</si>
  <si>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</si>
  <si>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</si>
  <si>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</si>
  <si>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</si>
  <si>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</si>
  <si>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</si>
  <si>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</si>
  <si>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</si>
  <si>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</si>
  <si>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</si>
  <si>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</si>
  <si>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</si>
  <si>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</si>
  <si>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</si>
  <si>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</si>
  <si>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</si>
  <si>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</si>
  <si>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</si>
  <si>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</si>
  <si>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</si>
  <si>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</si>
  <si>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</si>
  <si>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</si>
  <si>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</si>
  <si>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</si>
  <si>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</si>
  <si>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</si>
  <si>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</si>
  <si>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</si>
  <si>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</si>
  <si>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</si>
  <si>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</si>
  <si>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</si>
  <si>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</si>
  <si>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</si>
  <si>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</si>
  <si>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</si>
  <si>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</si>
  <si>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</si>
  <si>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</si>
  <si>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</si>
  <si>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</si>
  <si>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</si>
  <si>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</si>
  <si>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</si>
  <si>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</si>
  <si>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</si>
  <si>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</si>
  <si>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</si>
  <si>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</si>
  <si>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</si>
  <si>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</si>
  <si>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</si>
  <si>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</si>
  <si>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</si>
  <si>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</si>
  <si>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</si>
  <si>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</si>
  <si>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</si>
  <si>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</si>
  <si>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</si>
  <si>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</si>
  <si>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</si>
  <si>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</si>
  <si>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</si>
  <si>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</si>
  <si>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</si>
  <si>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</si>
  <si>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</si>
  <si>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</si>
  <si>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</si>
  <si>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</si>
  <si>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</si>
  <si>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</si>
  <si>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</si>
  <si>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</si>
  <si>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</si>
  <si>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</si>
  <si>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</si>
  <si>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</si>
  <si>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</si>
  <si>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</si>
  <si>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</si>
  <si>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</si>
  <si>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</si>
  <si>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</si>
  <si>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</si>
  <si>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</si>
  <si>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</si>
  <si>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</si>
  <si>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</si>
  <si>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</si>
  <si>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</si>
  <si>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</si>
  <si>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</si>
  <si>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</si>
  <si>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</si>
  <si>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</si>
  <si>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</si>
  <si>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</si>
  <si>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</si>
  <si>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</si>
  <si>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</si>
  <si>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</si>
  <si>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</si>
  <si>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</si>
  <si>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</si>
  <si>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</si>
  <si>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</si>
  <si>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</si>
  <si>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</si>
  <si>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</si>
  <si>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</si>
  <si>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</si>
  <si>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</si>
  <si>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</si>
  <si>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</si>
  <si>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</si>
  <si>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</si>
  <si>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</si>
  <si>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</si>
  <si>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</si>
  <si>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</si>
  <si>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</si>
  <si>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</si>
  <si>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</si>
  <si>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</si>
  <si>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</si>
  <si>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</si>
  <si>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</si>
  <si>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</si>
  <si>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</si>
  <si>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</si>
  <si>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</si>
  <si>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</si>
  <si>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</si>
  <si>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</si>
  <si>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</si>
  <si>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</si>
  <si>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</si>
  <si>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</si>
  <si>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</si>
  <si>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</si>
  <si>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</si>
  <si>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</si>
  <si>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</si>
  <si>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</si>
  <si>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</si>
  <si>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</si>
  <si>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</si>
  <si>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</si>
  <si>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</si>
  <si>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</si>
  <si>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</si>
  <si>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</si>
  <si>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</si>
  <si>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</si>
  <si>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</si>
  <si>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</si>
  <si>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</si>
  <si>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</si>
  <si>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</si>
  <si>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</si>
  <si>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</si>
  <si>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</si>
  <si>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</si>
  <si>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</si>
  <si>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</si>
  <si>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</si>
  <si>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</si>
  <si>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</si>
  <si>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</si>
  <si>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</si>
  <si>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</si>
  <si>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</si>
  <si>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</si>
  <si>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</si>
  <si>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</si>
  <si>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</si>
  <si>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</si>
  <si>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</si>
  <si>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</si>
  <si>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</si>
  <si>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</si>
  <si>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</si>
  <si>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</si>
  <si>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</si>
  <si>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</si>
  <si>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</si>
  <si>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</si>
  <si>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</si>
  <si>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</si>
  <si>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</si>
  <si>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</si>
  <si>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</si>
  <si>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</si>
  <si>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</si>
  <si>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</si>
  <si>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</si>
  <si>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</si>
  <si>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</si>
  <si>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</si>
  <si>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</si>
  <si>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</si>
  <si>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</si>
  <si>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</si>
  <si>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</si>
  <si>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</si>
  <si>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</si>
  <si>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</si>
  <si>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</si>
  <si>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</si>
  <si>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</si>
  <si>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</si>
  <si>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</si>
  <si>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</si>
  <si>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</si>
  <si>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</si>
  <si>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</si>
  <si>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</si>
  <si>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</si>
  <si>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</si>
  <si>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</si>
  <si>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</si>
  <si>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</si>
  <si>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</si>
  <si>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</si>
  <si>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</si>
  <si>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</si>
  <si>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</si>
  <si>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</si>
  <si>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</si>
  <si>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</si>
  <si>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</si>
  <si>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</si>
  <si>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</si>
  <si>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</si>
  <si>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</si>
  <si>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</si>
  <si>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</si>
  <si>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</si>
  <si>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</si>
  <si>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</si>
  <si>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</si>
  <si>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</si>
  <si>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</si>
  <si>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</si>
  <si>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</si>
  <si>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</si>
  <si>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</si>
  <si>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</si>
  <si>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</si>
  <si>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</si>
  <si>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</si>
  <si>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</si>
  <si>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</si>
  <si>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</si>
  <si>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</si>
  <si>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</si>
  <si>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</si>
  <si>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</si>
  <si>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</si>
  <si>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</si>
  <si>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</si>
  <si>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</si>
  <si>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</si>
  <si>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</si>
  <si>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</si>
  <si>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</si>
  <si>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</si>
  <si>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</si>
  <si>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</si>
  <si>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</si>
  <si>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</si>
  <si>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</si>
  <si>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</si>
  <si>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</si>
  <si>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</si>
  <si>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</si>
  <si>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</si>
  <si>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</si>
  <si>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</si>
  <si>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</si>
  <si>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</si>
  <si>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</si>
  <si>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</si>
  <si>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</si>
  <si>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</si>
  <si>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</si>
  <si>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</si>
  <si>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</si>
  <si>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</si>
  <si>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</si>
  <si>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</si>
  <si>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</si>
  <si>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</si>
  <si>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</si>
  <si>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</si>
  <si>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</si>
  <si>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</si>
  <si>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</si>
  <si>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</si>
  <si>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</si>
  <si>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</si>
  <si>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</si>
  <si>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</si>
  <si>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</si>
  <si>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</si>
  <si>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</si>
  <si>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</si>
  <si>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</si>
  <si>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</si>
  <si>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</si>
  <si>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</si>
  <si>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</si>
  <si>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</si>
  <si>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</si>
  <si>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</si>
  <si>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</si>
  <si>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</si>
  <si>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</si>
  <si>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</si>
  <si>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</si>
  <si>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</si>
  <si>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</si>
  <si>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</si>
  <si>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</si>
  <si>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</si>
  <si>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</si>
  <si>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</si>
  <si>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</si>
  <si>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</si>
  <si>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</si>
  <si>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</si>
  <si>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</si>
  <si>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</si>
  <si>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</si>
  <si>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</si>
  <si>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</si>
  <si>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</si>
  <si>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</si>
  <si>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</si>
  <si>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</si>
  <si>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</si>
  <si>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</si>
  <si>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</si>
  <si>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</si>
  <si>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</si>
  <si>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</si>
  <si>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</si>
  <si>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</si>
  <si>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</si>
  <si>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</si>
  <si>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</si>
  <si>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</si>
  <si>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</si>
  <si>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</si>
  <si>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</si>
  <si>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</si>
  <si>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</si>
  <si>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</si>
  <si>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</si>
  <si>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</si>
  <si>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</si>
  <si>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</si>
  <si>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</si>
  <si>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</si>
  <si>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</si>
  <si>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</si>
  <si>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</si>
  <si>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</si>
  <si>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</si>
  <si>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</si>
  <si>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</si>
  <si>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</si>
  <si>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</si>
  <si>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</si>
  <si>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</si>
  <si>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</si>
  <si>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</si>
  <si>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</si>
  <si>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</si>
  <si>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</si>
  <si>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</si>
  <si>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</si>
  <si>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</si>
  <si>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</si>
  <si>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</si>
  <si>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</si>
  <si>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</si>
  <si>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</si>
  <si>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</si>
  <si>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</si>
  <si>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</si>
  <si>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</si>
  <si>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</si>
  <si>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</si>
  <si>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</si>
  <si>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</si>
  <si>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</si>
  <si>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</si>
  <si>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</si>
  <si>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</si>
  <si>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</si>
  <si>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</si>
  <si>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</si>
  <si>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</si>
  <si>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</si>
  <si>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</si>
  <si>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</si>
  <si>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</si>
  <si>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</si>
  <si>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</si>
  <si>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</si>
  <si>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</si>
  <si>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</si>
  <si>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</si>
  <si>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</si>
  <si>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</si>
  <si>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</si>
  <si>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</si>
  <si>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</si>
  <si>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</si>
  <si>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</si>
  <si>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</si>
  <si>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</si>
  <si>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</si>
  <si>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</si>
  <si>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</si>
  <si>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</si>
  <si>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</si>
  <si>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</si>
  <si>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</si>
  <si>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</si>
  <si>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</si>
  <si>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</si>
  <si>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</si>
  <si>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</si>
  <si>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</si>
  <si>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</si>
  <si>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</si>
  <si>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</si>
  <si>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</si>
  <si>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</si>
  <si>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</si>
  <si>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</si>
  <si>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</si>
  <si>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</si>
  <si>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</si>
  <si>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</si>
  <si>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</si>
  <si>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</si>
  <si>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</si>
  <si>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</si>
  <si>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</si>
  <si>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</si>
  <si>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</si>
  <si>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</si>
  <si>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</si>
  <si>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</si>
  <si>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</si>
  <si>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</si>
  <si>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</si>
  <si>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</si>
  <si>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</si>
  <si>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</si>
  <si>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</si>
  <si>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</si>
  <si>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</si>
  <si>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</si>
  <si>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</si>
  <si>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</si>
  <si>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</si>
  <si>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</si>
  <si>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</si>
  <si>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</si>
  <si>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</si>
  <si>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</si>
  <si>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</si>
  <si>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</si>
  <si>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</si>
  <si>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</si>
  <si>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</si>
  <si>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</si>
  <si>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</si>
  <si>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</si>
  <si>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</si>
  <si>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</si>
  <si>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</si>
  <si>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</si>
  <si>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</si>
  <si>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</si>
  <si>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</si>
  <si>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</si>
  <si>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</si>
  <si>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</si>
  <si>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</si>
  <si>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</si>
  <si>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</si>
  <si>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</si>
  <si>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</si>
  <si>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</si>
  <si>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</si>
  <si>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</si>
  <si>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</si>
  <si>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</si>
  <si>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</si>
  <si>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</si>
  <si>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</si>
  <si>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</si>
  <si>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</si>
  <si>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</si>
  <si>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</si>
  <si>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</si>
  <si>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</si>
  <si>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</si>
  <si>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</si>
  <si>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</si>
  <si>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</si>
  <si>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</si>
  <si>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</si>
  <si>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</si>
  <si>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</si>
  <si>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</si>
  <si>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</si>
  <si>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</si>
  <si>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</si>
  <si>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</si>
  <si>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</si>
  <si>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</si>
  <si>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</si>
  <si>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</si>
  <si>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</si>
  <si>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</si>
  <si>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</si>
  <si>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</si>
  <si>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</si>
  <si>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</si>
  <si>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</si>
  <si>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</si>
  <si>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</si>
  <si>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</si>
  <si>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</si>
  <si>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</si>
  <si>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</si>
  <si>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</si>
  <si>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</si>
  <si>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</si>
  <si>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</si>
  <si>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</si>
  <si>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</si>
  <si>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</si>
  <si>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</si>
  <si>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</si>
  <si>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</si>
  <si>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</si>
  <si>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</si>
  <si>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</si>
  <si>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</si>
  <si>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</si>
  <si>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</si>
  <si>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</si>
  <si>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</si>
  <si>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</si>
  <si>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</si>
  <si>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</si>
  <si>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</si>
  <si>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</si>
  <si>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</si>
  <si>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</si>
  <si>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</si>
  <si>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</si>
  <si>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</si>
  <si>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</si>
  <si>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</si>
  <si>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</si>
  <si>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</si>
  <si>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</si>
  <si>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</si>
  <si>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</si>
  <si>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</si>
  <si>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</si>
  <si>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</si>
  <si>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</si>
  <si>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</si>
  <si>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</si>
  <si>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</si>
  <si>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</si>
  <si>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</si>
  <si>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</si>
  <si>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</si>
  <si>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</si>
  <si>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</si>
  <si>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</si>
  <si>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</si>
  <si>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</si>
  <si>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</si>
  <si>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</si>
  <si>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</si>
  <si>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</si>
  <si>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</si>
  <si>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</si>
  <si>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</si>
  <si>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</si>
  <si>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</si>
  <si>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</si>
  <si>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</si>
  <si>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</si>
  <si>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</si>
  <si>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</si>
  <si>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</si>
  <si>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</si>
  <si>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</si>
  <si>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</si>
  <si>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</si>
  <si>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</si>
  <si>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</si>
  <si>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</si>
  <si>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</si>
  <si>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</si>
  <si>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</si>
  <si>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</si>
  <si>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</si>
  <si>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</si>
  <si>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</si>
  <si>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</si>
  <si>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</si>
  <si>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</si>
  <si>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</si>
  <si>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</si>
  <si>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</si>
  <si>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</si>
  <si>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</si>
  <si>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</si>
  <si>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</si>
  <si>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</si>
  <si>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</si>
  <si>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</si>
  <si>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</si>
  <si>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</si>
  <si>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</si>
  <si>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</si>
  <si>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</si>
  <si>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</si>
  <si>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</si>
  <si>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</si>
  <si>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</si>
  <si>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</si>
  <si>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</si>
  <si>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</si>
  <si>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</si>
  <si>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</si>
  <si>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</si>
  <si>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</si>
  <si>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</si>
  <si>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</si>
  <si>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</si>
  <si>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</si>
  <si>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</si>
  <si>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</si>
  <si>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</si>
  <si>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</si>
  <si>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</si>
  <si>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</si>
  <si>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</si>
  <si>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</si>
  <si>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</si>
  <si>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</si>
  <si>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</si>
  <si>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</si>
  <si>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</si>
  <si>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</si>
  <si>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</si>
  <si>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</si>
  <si>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</si>
  <si>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</si>
  <si>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</si>
  <si>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</si>
  <si>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</si>
  <si>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</si>
  <si>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</si>
  <si>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</si>
  <si>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</si>
  <si>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</si>
  <si>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</si>
  <si>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</si>
  <si>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</si>
  <si>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</si>
  <si>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</si>
  <si>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</si>
  <si>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</si>
  <si>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</si>
  <si>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</si>
  <si>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</si>
  <si>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</si>
  <si>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</si>
  <si>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</si>
  <si>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</si>
  <si>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</si>
  <si>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</si>
  <si>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</si>
  <si>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</si>
  <si>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</si>
  <si>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</si>
  <si>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</si>
  <si>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</si>
  <si>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</si>
  <si>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</si>
  <si>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</si>
  <si>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</si>
  <si>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</si>
  <si>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</si>
  <si>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</si>
  <si>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</si>
  <si>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</si>
  <si>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</si>
  <si>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</si>
  <si>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</si>
  <si>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</si>
  <si>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</si>
  <si>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</si>
  <si>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</si>
  <si>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</si>
  <si>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</si>
  <si>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</si>
  <si>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</si>
  <si>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</si>
  <si>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</si>
  <si>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</si>
  <si>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</si>
  <si>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</si>
  <si>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</si>
  <si>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</si>
  <si>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</si>
  <si>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</si>
  <si>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</si>
  <si>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</si>
  <si>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</si>
  <si>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</si>
  <si>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</si>
  <si>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</si>
  <si>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</si>
  <si>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</si>
  <si>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</si>
  <si>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</si>
  <si>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</si>
  <si>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</si>
  <si>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</si>
  <si>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</si>
  <si>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</si>
  <si>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</si>
  <si>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</si>
  <si>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</si>
  <si>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</si>
  <si>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</si>
  <si>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</si>
  <si>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</si>
  <si>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</si>
  <si>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</si>
  <si>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</si>
  <si>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</si>
  <si>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</si>
  <si>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</si>
  <si>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</si>
  <si>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</si>
  <si>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</si>
  <si>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</si>
  <si>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</si>
  <si>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</si>
  <si>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</si>
  <si>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</si>
  <si>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</si>
  <si>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</si>
  <si>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</si>
  <si>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</si>
  <si>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</si>
  <si>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</si>
  <si>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</si>
  <si>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</si>
  <si>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</si>
  <si>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</si>
  <si>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</si>
  <si>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</si>
  <si>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</si>
  <si>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</si>
  <si>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</si>
  <si>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</si>
  <si>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</si>
  <si>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</si>
  <si>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</si>
  <si>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</si>
  <si>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</si>
  <si>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</si>
  <si>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</si>
  <si>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</si>
  <si>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</si>
  <si>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</si>
  <si>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</si>
  <si>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</si>
  <si>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</si>
  <si>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</si>
  <si>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</si>
  <si>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</si>
  <si>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</si>
  <si>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</si>
  <si>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</si>
  <si>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</si>
  <si>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</si>
  <si>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</si>
  <si>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</si>
  <si>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</si>
  <si>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</si>
  <si>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</si>
  <si>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</si>
  <si>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</si>
  <si>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</si>
  <si>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</si>
  <si>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</si>
  <si>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</si>
  <si>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</si>
  <si>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</si>
  <si>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</si>
  <si>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</si>
  <si>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</si>
  <si>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</si>
  <si>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</si>
  <si>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</si>
  <si>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</si>
  <si>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</si>
  <si>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</si>
  <si>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</si>
  <si>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</si>
  <si>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</si>
  <si>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</si>
  <si>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</si>
  <si>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</si>
  <si>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</si>
  <si>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</si>
  <si>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</si>
  <si>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</si>
  <si>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</si>
  <si>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</si>
  <si>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</si>
  <si>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</si>
  <si>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</si>
  <si>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</si>
  <si>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</si>
  <si>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</si>
  <si>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</si>
  <si>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</si>
  <si>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</si>
  <si>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</si>
  <si>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</si>
  <si>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</si>
  <si>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</si>
  <si>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</si>
  <si>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</si>
  <si>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</si>
  <si>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</si>
  <si>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</si>
  <si>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</si>
  <si>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</si>
  <si>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</si>
  <si>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</si>
  <si>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</si>
  <si>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</si>
  <si>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</si>
  <si>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</si>
  <si>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</si>
  <si>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</si>
  <si>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</si>
  <si>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</si>
  <si>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</si>
  <si>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</si>
  <si>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</si>
  <si>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</si>
  <si>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</si>
  <si>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</si>
  <si>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</si>
  <si>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</si>
  <si>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</si>
  <si>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</si>
  <si>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</si>
  <si>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</si>
  <si>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</si>
  <si>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</si>
  <si>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</si>
  <si>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</si>
  <si>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</si>
  <si>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</si>
  <si>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</si>
  <si>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</si>
  <si>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</si>
  <si>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</si>
  <si>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</si>
  <si>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</si>
  <si>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</si>
  <si>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</si>
  <si>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</si>
  <si>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</si>
  <si>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</si>
  <si>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</si>
  <si>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</si>
  <si>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</si>
  <si>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</si>
  <si>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</si>
  <si>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</si>
  <si>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</si>
  <si>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</si>
  <si>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</si>
  <si>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</si>
  <si>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</si>
  <si>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</si>
  <si>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</si>
  <si>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</si>
  <si>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</si>
  <si>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</si>
  <si>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</si>
  <si>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</si>
  <si>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</si>
  <si>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</si>
  <si>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</si>
  <si>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</si>
  <si>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</si>
  <si>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</si>
  <si>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</si>
  <si>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</si>
  <si>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</si>
  <si>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</si>
  <si>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</si>
  <si>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</si>
  <si>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</si>
  <si>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</si>
  <si>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</si>
  <si>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</si>
  <si>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</si>
  <si>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</si>
  <si>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</si>
  <si>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</si>
  <si>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</si>
  <si>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</si>
  <si>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</si>
  <si>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</si>
  <si>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</si>
  <si>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</si>
  <si>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</si>
  <si>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</si>
  <si>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</si>
  <si>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</si>
  <si>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</si>
  <si>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</si>
  <si>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</si>
  <si>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</si>
  <si>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</si>
  <si>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</si>
  <si>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</si>
  <si>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</si>
  <si>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</si>
  <si>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</si>
  <si>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</si>
  <si>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</si>
  <si>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</si>
  <si>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</si>
  <si>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</si>
  <si>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</si>
  <si>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</si>
  <si>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</si>
  <si>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</si>
  <si>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</si>
  <si>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</si>
  <si>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</si>
  <si>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</si>
  <si>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</si>
  <si>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</si>
  <si>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</si>
  <si>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</si>
  <si>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</si>
  <si>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</si>
  <si>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</si>
  <si>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</si>
  <si>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</si>
  <si>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</si>
  <si>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</si>
  <si>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</si>
  <si>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</si>
  <si>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</si>
  <si>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</si>
  <si>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</si>
  <si>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</si>
  <si>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</si>
  <si>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</si>
  <si>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</si>
  <si>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</si>
  <si>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</si>
  <si>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</si>
  <si>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</si>
  <si>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</si>
  <si>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</si>
  <si>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</si>
  <si>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</si>
  <si>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</si>
  <si>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</si>
  <si>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</si>
  <si>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</si>
  <si>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</si>
  <si>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</si>
  <si>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</si>
  <si>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</si>
  <si>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</si>
  <si>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</si>
  <si>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</si>
  <si>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</si>
  <si>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</si>
  <si>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</si>
  <si>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</si>
  <si>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</si>
  <si>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</si>
  <si>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</si>
  <si>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</si>
  <si>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</si>
  <si>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</si>
  <si>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</si>
  <si>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</si>
  <si>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</si>
  <si>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</si>
  <si>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</si>
  <si>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</si>
  <si>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</si>
  <si>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</si>
  <si>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</si>
  <si>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</si>
  <si>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</si>
  <si>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</si>
  <si>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</si>
  <si>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</si>
  <si>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</si>
  <si>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</si>
  <si>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</si>
  <si>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</si>
  <si>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</si>
  <si>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</si>
  <si>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</si>
  <si>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</si>
  <si>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</si>
  <si>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</si>
  <si>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</si>
  <si>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</si>
  <si>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</si>
  <si>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</si>
  <si>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</si>
  <si>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</si>
  <si>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</si>
  <si>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</si>
  <si>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</si>
  <si>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</si>
  <si>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</si>
  <si>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</si>
  <si>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</si>
  <si>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</si>
  <si>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</si>
  <si>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</si>
  <si>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</si>
  <si>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</si>
  <si>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</si>
  <si>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</si>
  <si>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</si>
  <si>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</si>
  <si>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</si>
  <si>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</si>
  <si>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</si>
  <si>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</si>
  <si>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</si>
  <si>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</si>
  <si>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</si>
  <si>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</si>
  <si>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</si>
  <si>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</si>
  <si>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</si>
  <si>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</si>
  <si>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</si>
  <si>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</si>
  <si>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</si>
  <si>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</si>
  <si>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</si>
  <si>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</si>
  <si>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</si>
  <si>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</si>
  <si>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</si>
  <si>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</si>
  <si>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</si>
  <si>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</si>
  <si>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</si>
  <si>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</si>
  <si>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</si>
  <si>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</si>
  <si>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</si>
  <si>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</si>
  <si>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</si>
  <si>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</si>
  <si>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</si>
  <si>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</si>
  <si>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</si>
  <si>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</si>
  <si>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</si>
  <si>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</si>
  <si>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</si>
  <si>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</si>
  <si>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</si>
  <si>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</si>
  <si>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</si>
  <si>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</si>
  <si>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</si>
  <si>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</si>
  <si>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</si>
  <si>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</si>
  <si>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</si>
  <si>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</si>
  <si>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</si>
  <si>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</si>
  <si>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</si>
  <si>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</si>
  <si>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</si>
  <si>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</si>
  <si>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</si>
  <si>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</si>
  <si>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</si>
  <si>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</si>
  <si>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</si>
  <si>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</si>
  <si>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</si>
  <si>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</si>
  <si>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</si>
  <si>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</si>
  <si>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</si>
  <si>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</si>
  <si>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</si>
  <si>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</si>
  <si>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</si>
  <si>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</si>
  <si>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</si>
  <si>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</si>
  <si>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</si>
  <si>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</si>
  <si>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</si>
  <si>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</si>
  <si>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</si>
  <si>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</si>
  <si>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</si>
  <si>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</si>
  <si>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</si>
  <si>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</si>
  <si>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</si>
  <si>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</si>
  <si>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</si>
  <si>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</si>
  <si>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</si>
  <si>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</si>
  <si>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</si>
  <si>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</si>
  <si>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</si>
  <si>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</si>
  <si>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</si>
  <si>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</si>
  <si>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</si>
  <si>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</si>
  <si>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</si>
  <si>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</si>
  <si>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</si>
  <si>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</si>
  <si>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</si>
  <si>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</si>
  <si>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</si>
  <si>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</si>
  <si>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</si>
  <si>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</si>
  <si>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</si>
  <si>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</si>
  <si>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</si>
  <si>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</si>
  <si>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</si>
  <si>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</si>
  <si>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</si>
  <si>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</si>
  <si>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</si>
  <si>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</si>
  <si>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</si>
  <si>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</si>
  <si>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</si>
  <si>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</si>
  <si>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</si>
  <si>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</si>
  <si>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</si>
  <si>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</si>
  <si>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</si>
  <si>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</si>
  <si>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</si>
  <si>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</si>
  <si>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</si>
  <si>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</si>
  <si>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</si>
  <si>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</si>
  <si>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</si>
  <si>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</si>
  <si>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</si>
  <si>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</si>
  <si>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</si>
  <si>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</si>
  <si>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</si>
  <si>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</si>
  <si>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</si>
  <si>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</si>
  <si>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</si>
  <si>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</si>
  <si>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</si>
  <si>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</si>
  <si>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</si>
  <si>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</si>
  <si>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</si>
  <si>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</si>
  <si>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</si>
  <si>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</si>
  <si>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</si>
  <si>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</si>
  <si>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</si>
  <si>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</si>
  <si>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</si>
  <si>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</si>
  <si>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</si>
  <si>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</si>
  <si>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</si>
  <si>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</si>
  <si>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</si>
  <si>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</si>
  <si>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</si>
  <si>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</si>
  <si>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</si>
  <si>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</si>
  <si>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</si>
  <si>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</si>
  <si>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</si>
  <si>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</si>
  <si>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</si>
  <si>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</si>
  <si>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</si>
  <si>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</si>
  <si>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</si>
  <si>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</si>
  <si>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</si>
  <si>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</si>
  <si>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</si>
  <si>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</si>
  <si>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</si>
  <si>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</si>
  <si>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</si>
  <si>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</si>
  <si>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</si>
  <si>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</si>
  <si>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</si>
  <si>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</si>
  <si>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</si>
  <si>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</si>
  <si>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</si>
  <si>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</si>
  <si>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</si>
  <si>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</si>
  <si>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</si>
  <si>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</si>
  <si>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</si>
  <si>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</si>
  <si>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</si>
  <si>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</si>
  <si>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</si>
  <si>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</si>
  <si>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</si>
  <si>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</si>
  <si>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</si>
  <si>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</si>
  <si>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</si>
  <si>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</si>
  <si>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</si>
  <si>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</si>
  <si>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</si>
  <si>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</si>
  <si>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</si>
  <si>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</si>
  <si>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</si>
  <si>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</si>
  <si>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</si>
  <si>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</si>
  <si>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</si>
  <si>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</si>
  <si>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</si>
  <si>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</si>
  <si>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</si>
  <si>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</si>
  <si>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</si>
  <si>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</si>
  <si>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</si>
  <si>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</si>
  <si>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</si>
  <si>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</si>
  <si>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</si>
  <si>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</si>
  <si>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</si>
  <si>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</si>
  <si>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</si>
  <si>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</si>
  <si>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</si>
  <si>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</si>
  <si>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</si>
  <si>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</si>
  <si>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</si>
  <si>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</si>
  <si>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</si>
  <si>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</si>
  <si>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</si>
  <si>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</si>
  <si>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</si>
  <si>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</si>
  <si>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</si>
  <si>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</si>
  <si>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</si>
  <si>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</si>
  <si>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</si>
  <si>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</si>
  <si>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</si>
  <si>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</si>
  <si>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</si>
  <si>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</si>
  <si>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</si>
  <si>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</si>
  <si>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</si>
  <si>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</si>
  <si>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</si>
  <si>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</si>
  <si>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</si>
  <si>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</si>
  <si>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</si>
  <si>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</si>
  <si>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</si>
  <si>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</si>
  <si>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</si>
  <si>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</si>
  <si>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</si>
  <si>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</si>
  <si>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</si>
  <si>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</si>
  <si>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</si>
  <si>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</si>
  <si>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</si>
  <si>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</si>
  <si>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</si>
  <si>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</si>
  <si>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</si>
  <si>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</si>
  <si>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</si>
  <si>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</si>
  <si>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</si>
  <si>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</si>
  <si>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</si>
  <si>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</si>
  <si>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</si>
  <si>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</si>
  <si>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</si>
  <si>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</si>
  <si>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</si>
  <si>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</si>
  <si>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</si>
  <si>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</si>
  <si>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</si>
  <si>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</si>
  <si>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</si>
  <si>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</si>
  <si>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</si>
  <si>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</si>
  <si>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</si>
  <si>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</si>
  <si>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</si>
  <si>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</si>
  <si>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</si>
  <si>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</si>
  <si>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</si>
  <si>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</si>
  <si>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</si>
  <si>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</si>
  <si>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</si>
  <si>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</si>
  <si>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</si>
  <si>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</si>
  <si>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</si>
  <si>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</si>
  <si>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</si>
  <si>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</si>
  <si>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</si>
  <si>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</si>
  <si>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</si>
  <si>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</si>
  <si>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</si>
  <si>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</si>
  <si>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</si>
  <si>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</si>
  <si>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</si>
  <si>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</si>
  <si>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</si>
  <si>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</si>
  <si>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</si>
  <si>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</si>
  <si>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</si>
  <si>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</si>
  <si>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</si>
  <si>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</si>
  <si>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</si>
  <si>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</si>
  <si>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</si>
  <si>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</si>
  <si>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</si>
  <si>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</si>
  <si>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</si>
  <si>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</si>
  <si>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</si>
  <si>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</si>
  <si>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</si>
  <si>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</si>
  <si>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</si>
  <si>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</si>
  <si>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</si>
  <si>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</si>
  <si>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</si>
  <si>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</si>
  <si>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</si>
  <si>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</si>
  <si>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</si>
  <si>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</si>
  <si>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</si>
  <si>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</si>
  <si>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</si>
  <si>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</si>
  <si>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</si>
  <si>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</si>
  <si>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</si>
  <si>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</si>
  <si>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</si>
  <si>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</si>
  <si>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</si>
  <si>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</si>
  <si>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</si>
  <si>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</si>
  <si>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</si>
  <si>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</si>
  <si>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</si>
  <si>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</si>
  <si>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</si>
  <si>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</si>
  <si>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</si>
  <si>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</si>
  <si>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</si>
  <si>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</si>
  <si>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</si>
  <si>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</si>
  <si>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</si>
  <si>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</si>
  <si>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</si>
  <si>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</si>
  <si>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</si>
  <si>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</si>
  <si>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</si>
  <si>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</si>
  <si>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</si>
  <si>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</si>
  <si>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</si>
  <si>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</si>
  <si>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</si>
  <si>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</si>
  <si>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</si>
  <si>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</si>
  <si>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</si>
  <si>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</si>
  <si>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</si>
  <si>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</si>
  <si>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</si>
  <si>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</si>
  <si>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</si>
  <si>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</si>
  <si>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</si>
  <si>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</si>
  <si>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</si>
  <si>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</si>
  <si>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</si>
  <si>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</si>
  <si>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</si>
  <si>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</si>
  <si>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</si>
  <si>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</si>
  <si>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</si>
  <si>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</si>
  <si>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</si>
  <si>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</si>
  <si>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</si>
  <si>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</si>
  <si>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</si>
  <si>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</si>
  <si>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</si>
  <si>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</si>
  <si>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</si>
  <si>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</si>
  <si>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</si>
  <si>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</si>
  <si>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</si>
  <si>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</si>
  <si>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</si>
  <si>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</si>
  <si>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</si>
  <si>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</si>
  <si>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</si>
  <si>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</si>
  <si>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</si>
  <si>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</si>
  <si>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</si>
  <si>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</si>
  <si>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</si>
  <si>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</si>
  <si>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</si>
  <si>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</si>
  <si>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</si>
  <si>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</si>
  <si>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</si>
  <si>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</si>
  <si>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</si>
  <si>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</si>
  <si>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</si>
  <si>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</si>
  <si>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</si>
  <si>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</si>
  <si>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</si>
  <si>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</si>
  <si>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</si>
  <si>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</si>
  <si>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</si>
  <si>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</si>
  <si>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</si>
  <si>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</si>
  <si>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</si>
  <si>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</si>
  <si>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</si>
  <si>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</si>
  <si>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</si>
  <si>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</si>
  <si>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</si>
  <si>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</si>
  <si>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</si>
  <si>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</si>
  <si>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</si>
  <si>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</si>
  <si>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</si>
  <si>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</si>
  <si>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</si>
  <si>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</si>
  <si>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</si>
  <si>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</si>
  <si>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</si>
  <si>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</si>
  <si>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</si>
  <si>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</si>
  <si>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</si>
  <si>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</si>
  <si>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</si>
  <si>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</si>
  <si>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</si>
  <si>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</si>
  <si>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</si>
  <si>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</si>
  <si>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</si>
  <si>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</si>
  <si>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</si>
  <si>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</si>
  <si>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</si>
  <si>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</si>
  <si>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</si>
  <si>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</si>
  <si>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</si>
  <si>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</si>
  <si>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</si>
  <si>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</si>
  <si>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</si>
  <si>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</si>
  <si>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</si>
  <si>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</si>
  <si>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</si>
  <si>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</si>
  <si>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</si>
  <si>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</si>
  <si>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</si>
  <si>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</si>
  <si>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</si>
  <si>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</si>
  <si>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</si>
  <si>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</si>
  <si>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</si>
  <si>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</si>
  <si>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</si>
  <si>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</si>
  <si>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</si>
  <si>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</si>
  <si>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</si>
  <si>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</si>
  <si>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</si>
  <si>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</si>
  <si>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</si>
  <si>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</si>
  <si>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</si>
  <si>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</si>
  <si>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</si>
  <si>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</si>
  <si>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</si>
  <si>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</si>
  <si>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</si>
  <si>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</si>
  <si>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</si>
  <si>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</si>
  <si>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</si>
  <si>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</si>
  <si>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</si>
  <si>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</si>
  <si>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</si>
  <si>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</si>
  <si>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</si>
  <si>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</si>
  <si>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</si>
  <si>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</si>
  <si>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</si>
  <si>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</si>
  <si>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</si>
  <si>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</si>
  <si>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</si>
  <si>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</si>
  <si>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</si>
  <si>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</si>
  <si>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</si>
  <si>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</si>
  <si>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</si>
  <si>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</si>
  <si>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</si>
  <si>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</si>
  <si>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</si>
  <si>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</si>
  <si>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</si>
  <si>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</si>
  <si>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</si>
  <si>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</si>
  <si>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</si>
  <si>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</si>
  <si>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</si>
  <si>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</si>
  <si>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</si>
  <si>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</si>
  <si>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</si>
  <si>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</si>
  <si>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</si>
  <si>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</si>
  <si>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</si>
  <si>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</si>
  <si>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</si>
  <si>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</si>
  <si>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</si>
  <si>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</si>
  <si>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</si>
  <si>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</si>
  <si>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</si>
  <si>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</si>
  <si>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</si>
  <si>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</si>
  <si>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</si>
  <si>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</si>
  <si>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</si>
  <si>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</si>
  <si>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</si>
  <si>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</si>
  <si>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</si>
  <si>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</si>
  <si>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</si>
  <si>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</si>
  <si>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</si>
  <si>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</si>
  <si>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</si>
  <si>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</si>
  <si>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</si>
  <si>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</si>
  <si>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</si>
  <si>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</si>
  <si>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</si>
  <si>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</si>
  <si>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</si>
  <si>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</si>
  <si>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</si>
  <si>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</si>
  <si>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</si>
  <si>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</si>
  <si>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</si>
  <si>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</si>
  <si>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</si>
  <si>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</si>
  <si>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</si>
  <si>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</si>
  <si>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</si>
  <si>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</si>
  <si>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</si>
  <si>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</si>
  <si>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</si>
  <si>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</si>
  <si>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</si>
  <si>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</si>
  <si>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</si>
  <si>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</si>
  <si>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</si>
  <si>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</si>
  <si>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</si>
  <si>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</si>
  <si>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</si>
  <si>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</si>
  <si>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</si>
  <si>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</si>
  <si>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</si>
  <si>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</si>
  <si>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</si>
  <si>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</si>
  <si>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</si>
  <si>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</si>
  <si>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</si>
  <si>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</si>
  <si>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</si>
  <si>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</si>
  <si>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</si>
  <si>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</si>
  <si>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</si>
  <si>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</si>
  <si>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</si>
  <si>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</si>
  <si>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</si>
  <si>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</si>
  <si>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</si>
  <si>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</si>
  <si>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</si>
  <si>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</si>
  <si>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</si>
  <si>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</si>
  <si>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</si>
  <si>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</si>
  <si>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</si>
  <si>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</si>
  <si>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</si>
  <si>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</si>
  <si>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</si>
  <si>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</si>
  <si>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</si>
  <si>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</si>
  <si>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</si>
  <si>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</si>
  <si>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</si>
  <si>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</si>
  <si>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</si>
  <si>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</si>
  <si>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</si>
  <si>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</si>
  <si>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</si>
  <si>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</si>
  <si>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</si>
  <si>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</si>
  <si>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</si>
  <si>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</si>
  <si>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</si>
  <si>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</si>
  <si>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</si>
  <si>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</si>
  <si>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</si>
  <si>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</si>
  <si>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</si>
  <si>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</si>
  <si>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</si>
  <si>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</si>
  <si>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</si>
  <si>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</si>
  <si>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</si>
  <si>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</si>
  <si>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</si>
  <si>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</si>
  <si>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</si>
  <si>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</si>
  <si>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</si>
  <si>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</si>
  <si>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</si>
  <si>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</si>
  <si>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</si>
  <si>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</si>
  <si>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</si>
  <si>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</si>
  <si>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</si>
  <si>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</si>
  <si>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</si>
  <si>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</si>
  <si>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</si>
  <si>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</si>
  <si>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</si>
  <si>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</si>
  <si>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</si>
  <si>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</si>
  <si>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</si>
  <si>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</si>
  <si>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</si>
  <si>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</si>
  <si>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</si>
  <si>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</si>
  <si>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</si>
  <si>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</si>
  <si>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</si>
  <si>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</si>
  <si>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</si>
  <si>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</si>
  <si>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</si>
  <si>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</si>
  <si>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</si>
  <si>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</si>
  <si>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</si>
  <si>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</si>
  <si>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</si>
  <si>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</si>
  <si>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</si>
  <si>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</si>
  <si>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</si>
  <si>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</si>
  <si>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</si>
  <si>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</si>
  <si>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</si>
  <si>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</si>
  <si>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</si>
  <si>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</si>
  <si>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</si>
  <si>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</si>
  <si>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</si>
  <si>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</si>
  <si>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</si>
  <si>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</si>
  <si>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</si>
  <si>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</si>
  <si>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</si>
  <si>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</si>
  <si>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</si>
  <si>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</si>
  <si>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</si>
  <si>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</si>
  <si>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</si>
  <si>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</si>
  <si>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</si>
  <si>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</si>
  <si>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</si>
  <si>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</si>
  <si>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</si>
  <si>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</si>
  <si>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</si>
  <si>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</si>
  <si>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</si>
  <si>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</si>
  <si>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</si>
  <si>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</si>
  <si>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</si>
  <si>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</si>
  <si>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</si>
  <si>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</si>
  <si>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</si>
  <si>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</si>
  <si>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</si>
  <si>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</si>
  <si>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</si>
  <si>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</si>
  <si>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</si>
  <si>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</si>
  <si>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</si>
  <si>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</si>
  <si>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</si>
  <si>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</si>
  <si>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</si>
  <si>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</si>
  <si>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</si>
  <si>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</si>
  <si>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</si>
  <si>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</si>
  <si>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</si>
  <si>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</si>
  <si>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</si>
  <si>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</si>
  <si>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</si>
  <si>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</si>
  <si>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</si>
  <si>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</si>
  <si>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</si>
  <si>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</si>
  <si>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</si>
  <si>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</si>
  <si>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</si>
  <si>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</si>
  <si>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</si>
  <si>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</si>
  <si>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</si>
  <si>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</si>
  <si>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</si>
  <si>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</si>
  <si>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</si>
  <si>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</si>
  <si>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</si>
  <si>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</si>
  <si>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</si>
  <si>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</si>
  <si>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</si>
  <si>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</si>
  <si>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</si>
  <si>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</si>
  <si>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</si>
  <si>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</si>
  <si>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</si>
  <si>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</si>
  <si>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</si>
  <si>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</si>
  <si>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</si>
  <si>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</si>
  <si>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</si>
  <si>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</si>
  <si>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</si>
  <si>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</si>
  <si>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</si>
  <si>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</si>
  <si>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</si>
  <si>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</si>
  <si>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</si>
  <si>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</si>
  <si>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</si>
  <si>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</si>
  <si>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</si>
  <si>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</si>
  <si>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</si>
  <si>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</si>
  <si>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</si>
  <si>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</si>
  <si>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</si>
  <si>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</si>
  <si>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</si>
  <si>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</si>
  <si>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</si>
  <si>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</si>
  <si>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</si>
  <si>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</si>
  <si>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</si>
  <si>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</si>
  <si>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</si>
  <si>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</si>
  <si>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</si>
  <si>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</si>
  <si>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</si>
  <si>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</si>
  <si>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</si>
  <si>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</si>
  <si>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</si>
  <si>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</si>
  <si>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</si>
  <si>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</si>
  <si>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</si>
  <si>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</si>
  <si>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</si>
  <si>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</si>
  <si>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</si>
  <si>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</si>
  <si>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</si>
  <si>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</si>
  <si>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</si>
  <si>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</si>
  <si>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</si>
  <si>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</si>
  <si>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</si>
  <si>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</si>
  <si>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</si>
  <si>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</si>
  <si>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</si>
  <si>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</si>
  <si>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</si>
  <si>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</si>
  <si>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</si>
  <si>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</si>
  <si>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</si>
  <si>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</si>
  <si>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</si>
  <si>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</si>
  <si>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</si>
  <si>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</si>
  <si>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</si>
  <si>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</si>
  <si>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</si>
  <si>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</si>
  <si>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</si>
  <si>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</si>
  <si>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</si>
  <si>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</si>
  <si>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</si>
  <si>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</si>
  <si>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</si>
  <si>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</si>
  <si>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</si>
  <si>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</si>
  <si>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</si>
  <si>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</si>
  <si>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</si>
  <si>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</si>
  <si>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</si>
  <si>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</si>
  <si>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</si>
  <si>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</si>
  <si>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</si>
  <si>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</si>
  <si>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</si>
  <si>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</si>
  <si>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</si>
  <si>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</si>
  <si>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</si>
  <si>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</si>
  <si>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</si>
  <si>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</si>
  <si>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</si>
  <si>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</si>
  <si>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</si>
  <si>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</si>
  <si>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</si>
  <si>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</si>
  <si>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</si>
  <si>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</si>
  <si>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</si>
  <si>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</si>
  <si>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</si>
  <si>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</si>
  <si>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</si>
  <si>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</si>
  <si>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</si>
  <si>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</si>
  <si>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</si>
  <si>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</si>
  <si>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</si>
  <si>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</si>
  <si>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</si>
  <si>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</si>
  <si>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</si>
  <si>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</si>
  <si>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</si>
  <si>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</si>
  <si>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</si>
  <si>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</si>
  <si>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</si>
  <si>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</si>
  <si>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</si>
  <si>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</si>
  <si>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</si>
  <si>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</si>
  <si>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</si>
  <si>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</si>
  <si>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</si>
  <si>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</si>
  <si>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</si>
  <si>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</si>
  <si>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</si>
  <si>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</si>
  <si>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</si>
  <si>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</si>
  <si>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</si>
  <si>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</si>
  <si>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</si>
  <si>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</si>
  <si>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</si>
  <si>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</si>
  <si>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</si>
  <si>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</si>
  <si>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</si>
  <si>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</si>
  <si>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</si>
  <si>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</si>
  <si>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</si>
  <si>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</si>
  <si>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</si>
  <si>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</si>
  <si>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</si>
  <si>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</si>
  <si>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</si>
  <si>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</si>
  <si>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</si>
  <si>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</si>
  <si>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</si>
  <si>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</si>
  <si>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</si>
  <si>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</si>
  <si>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</si>
  <si>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</si>
  <si>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</si>
  <si>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</si>
  <si>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</si>
  <si>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</si>
  <si>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</si>
  <si>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</si>
  <si>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</si>
  <si>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</si>
  <si>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</si>
  <si>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</si>
  <si>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</si>
  <si>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</si>
  <si>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</si>
  <si>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</si>
  <si>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</si>
  <si>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</si>
  <si>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</si>
  <si>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</si>
  <si>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</si>
  <si>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</si>
  <si>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</si>
  <si>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</si>
  <si>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</si>
  <si>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</si>
  <si>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</si>
  <si>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</si>
  <si>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</si>
  <si>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</si>
  <si>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</si>
  <si>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</si>
  <si>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</si>
  <si>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</si>
  <si>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</si>
  <si>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</si>
  <si>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</si>
  <si>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</si>
  <si>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</si>
  <si>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</si>
  <si>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</si>
  <si>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</si>
  <si>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</si>
  <si>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</si>
  <si>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</si>
  <si>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</si>
  <si>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</si>
  <si>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</si>
  <si>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</si>
  <si>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</si>
  <si>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</si>
  <si>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</si>
  <si>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</si>
  <si>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</si>
  <si>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</si>
  <si>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</si>
  <si>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</si>
  <si>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</si>
  <si>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</si>
  <si>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</si>
  <si>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</si>
  <si>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</si>
  <si>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</si>
  <si>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</si>
  <si>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</si>
  <si>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</si>
  <si>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</si>
  <si>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</si>
  <si>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</si>
  <si>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</si>
  <si>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</si>
  <si>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</si>
  <si>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</si>
  <si>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</si>
  <si>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</si>
  <si>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</si>
  <si>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</si>
  <si>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</si>
  <si>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</si>
  <si>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</si>
  <si>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</si>
  <si>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</si>
  <si>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</si>
  <si>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</si>
  <si>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</si>
  <si>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</si>
  <si>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</si>
  <si>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</si>
  <si>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</si>
  <si>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</si>
  <si>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</si>
  <si>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</si>
  <si>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</si>
  <si>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</si>
  <si>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</si>
  <si>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</si>
  <si>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</si>
  <si>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</si>
  <si>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</si>
  <si>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</si>
  <si>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</si>
  <si>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</si>
  <si>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</si>
  <si>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</si>
  <si>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</si>
  <si>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</si>
  <si>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</si>
  <si>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</si>
  <si>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</si>
  <si>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</si>
  <si>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</si>
  <si>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</si>
  <si>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</si>
  <si>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</si>
  <si>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</si>
  <si>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</si>
  <si>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</si>
  <si>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</si>
  <si>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</si>
  <si>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</si>
  <si>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</si>
  <si>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</si>
  <si>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</si>
  <si>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</si>
  <si>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</si>
  <si>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</si>
  <si>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</si>
  <si>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</si>
  <si>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</si>
  <si>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</si>
  <si>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</si>
  <si>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</si>
  <si>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</si>
  <si>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</si>
  <si>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</si>
  <si>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</si>
  <si>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</si>
  <si>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</si>
  <si>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</si>
  <si>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</si>
  <si>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</si>
  <si>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</si>
  <si>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</si>
  <si>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</si>
  <si>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</si>
  <si>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</si>
  <si>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</si>
  <si>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</si>
  <si>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</si>
  <si>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</si>
  <si>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</si>
  <si>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</si>
  <si>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</si>
  <si>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</si>
  <si>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</si>
  <si>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</si>
  <si>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</si>
  <si>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</si>
  <si>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</si>
  <si>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</si>
  <si>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</si>
  <si>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</si>
  <si>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</si>
  <si>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</si>
  <si>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</si>
  <si>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</si>
  <si>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</si>
  <si>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</si>
  <si>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</si>
  <si>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</si>
  <si>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</si>
  <si>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</si>
  <si>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</si>
  <si>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</si>
  <si>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</si>
  <si>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</si>
  <si>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</si>
  <si>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</si>
  <si>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</si>
  <si>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</si>
  <si>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</si>
  <si>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</si>
  <si>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</si>
  <si>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</si>
  <si>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</si>
  <si>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</si>
  <si>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</si>
  <si>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</si>
  <si>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</si>
  <si>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</si>
  <si>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</si>
  <si>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</si>
  <si>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</si>
  <si>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</si>
  <si>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</si>
  <si>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</si>
  <si>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</si>
  <si>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</si>
  <si>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</si>
  <si>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</si>
  <si>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</si>
  <si>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</si>
  <si>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</si>
  <si>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</si>
  <si>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</si>
  <si>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</si>
  <si>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</si>
  <si>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</si>
  <si>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</si>
  <si>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</si>
  <si>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</si>
  <si>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</si>
  <si>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</si>
  <si>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</si>
  <si>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</si>
  <si>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</si>
  <si>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</si>
  <si>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</si>
  <si>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</si>
  <si>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</si>
  <si>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</si>
  <si>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</si>
  <si>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</si>
  <si>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</si>
  <si>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</si>
  <si>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</si>
  <si>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</si>
  <si>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</si>
  <si>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</si>
  <si>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</si>
  <si>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</si>
  <si>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</si>
  <si>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</si>
  <si>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</si>
  <si>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</si>
  <si>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</si>
  <si>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</si>
  <si>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</si>
  <si>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</si>
  <si>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</si>
  <si>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</si>
  <si>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</si>
  <si>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</si>
  <si>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</si>
  <si>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</si>
  <si>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</si>
  <si>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</si>
  <si>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</si>
  <si>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</si>
  <si>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</si>
  <si>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</si>
  <si>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</si>
  <si>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</si>
  <si>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</si>
  <si>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</si>
  <si>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</si>
  <si>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</si>
  <si>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</si>
  <si>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</si>
  <si>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</si>
  <si>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</si>
  <si>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</si>
  <si>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</si>
  <si>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</si>
  <si>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</si>
  <si>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</si>
  <si>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</si>
  <si>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</si>
  <si>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</si>
  <si>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</si>
  <si>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</si>
  <si>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</si>
  <si>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</si>
  <si>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</si>
  <si>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</si>
  <si>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</si>
  <si>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</si>
  <si>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</si>
  <si>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</si>
  <si>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</si>
  <si>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</si>
  <si>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</si>
  <si>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</si>
  <si>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</si>
  <si>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</si>
  <si>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</si>
  <si>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</si>
  <si>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</si>
  <si>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</si>
  <si>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</si>
  <si>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</si>
  <si>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</si>
  <si>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</si>
  <si>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</si>
  <si>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</si>
  <si>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</si>
  <si>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</si>
  <si>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</si>
  <si>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</si>
  <si>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</si>
  <si>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</si>
  <si>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</si>
  <si>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</si>
  <si>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</si>
  <si>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</si>
  <si>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</si>
  <si>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</si>
  <si>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</si>
  <si>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</si>
  <si>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</si>
  <si>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</si>
  <si>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</si>
  <si>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</si>
  <si>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</si>
  <si>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</si>
  <si>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</si>
  <si>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</si>
  <si>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</si>
  <si>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</si>
  <si>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</si>
  <si>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</si>
  <si>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</si>
  <si>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</si>
  <si>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</si>
  <si>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</si>
  <si>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</si>
  <si>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</si>
  <si>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</si>
  <si>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</si>
  <si>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</si>
  <si>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</si>
  <si>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</si>
  <si>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</si>
  <si>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</si>
  <si>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</si>
  <si>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</si>
  <si>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</si>
  <si>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</si>
  <si>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</si>
  <si>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</si>
  <si>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</si>
  <si>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</si>
  <si>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</si>
  <si>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</si>
  <si>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</si>
  <si>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</si>
  <si>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</si>
  <si>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</si>
  <si>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</si>
  <si>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</si>
  <si>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</si>
  <si>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</si>
  <si>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</si>
  <si>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</si>
  <si>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</si>
  <si>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</si>
  <si>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</si>
  <si>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</si>
  <si>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</si>
  <si>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</si>
  <si>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</si>
  <si>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</si>
  <si>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</si>
  <si>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</si>
  <si>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</si>
  <si>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</si>
  <si>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</si>
  <si>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</si>
  <si>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</si>
  <si>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</si>
  <si>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</si>
  <si>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</si>
  <si>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</si>
  <si>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</si>
  <si>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</si>
  <si>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</si>
  <si>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</si>
  <si>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</si>
  <si>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</si>
  <si>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</si>
  <si>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</si>
  <si>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</si>
  <si>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</si>
  <si>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</si>
  <si>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</si>
  <si>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</si>
  <si>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</si>
  <si>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</si>
  <si>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</si>
  <si>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</si>
  <si>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</si>
  <si>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</si>
  <si>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</si>
  <si>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</si>
  <si>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</si>
  <si>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</si>
  <si>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</si>
  <si>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</si>
  <si>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</si>
  <si>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</si>
  <si>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</si>
  <si>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</si>
  <si>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</si>
  <si>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</si>
  <si>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</si>
  <si>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</si>
  <si>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</si>
  <si>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</si>
  <si>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</si>
  <si>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</si>
  <si>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</si>
  <si>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</si>
  <si>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</si>
  <si>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</si>
  <si>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</si>
  <si>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</si>
  <si>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</si>
  <si>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</si>
  <si>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</si>
  <si>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</si>
  <si>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</si>
  <si>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</si>
  <si>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</si>
  <si>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</si>
  <si>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</si>
  <si>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</si>
  <si>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</si>
  <si>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</si>
  <si>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</si>
  <si>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</si>
  <si>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</si>
  <si>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</si>
  <si>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</si>
  <si>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</si>
  <si>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</si>
  <si>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</si>
  <si>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</si>
  <si>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</si>
  <si>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</si>
  <si>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</si>
  <si>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</si>
  <si>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</si>
  <si>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</si>
  <si>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</si>
  <si>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</si>
  <si>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</si>
  <si>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</si>
  <si>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</si>
  <si>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</si>
  <si>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</si>
  <si>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</si>
  <si>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</si>
  <si>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</si>
  <si>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</si>
  <si>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</si>
  <si>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</si>
  <si>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</si>
  <si>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</si>
  <si>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</si>
  <si>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</si>
  <si>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</si>
  <si>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</si>
  <si>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</si>
  <si>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</si>
  <si>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</si>
  <si>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</si>
  <si>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</si>
  <si>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</si>
  <si>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</si>
  <si>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</si>
  <si>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</si>
  <si>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</si>
  <si>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</si>
  <si>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</si>
  <si>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</si>
  <si>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</si>
  <si>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</si>
  <si>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</si>
  <si>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</si>
  <si>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</si>
  <si>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</si>
  <si>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</si>
  <si>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</si>
  <si>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</si>
  <si>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</si>
  <si>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</si>
  <si>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</si>
  <si>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</si>
  <si>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</si>
  <si>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</si>
  <si>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</si>
  <si>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</si>
  <si>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</si>
  <si>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</si>
  <si>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</si>
  <si>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</si>
  <si>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</si>
  <si>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</si>
  <si>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</si>
  <si>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</si>
  <si>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</si>
  <si>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</si>
  <si>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</si>
  <si>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</si>
  <si>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</si>
  <si>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</si>
  <si>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</si>
  <si>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</si>
  <si>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</si>
  <si>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</si>
  <si>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</si>
  <si>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</si>
  <si>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</si>
  <si>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</si>
  <si>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</si>
  <si>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</si>
  <si>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</si>
  <si>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</si>
  <si>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</si>
  <si>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</si>
  <si>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</si>
  <si>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</si>
  <si>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</si>
  <si>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</si>
  <si>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</si>
  <si>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</si>
  <si>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</si>
  <si>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</si>
  <si>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</si>
  <si>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</si>
  <si>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</si>
  <si>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</si>
  <si>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</si>
  <si>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</si>
  <si>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</si>
  <si>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</si>
  <si>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</si>
  <si>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</si>
  <si>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</si>
  <si>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</si>
  <si>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</si>
  <si>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</si>
  <si>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</si>
  <si>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</si>
  <si>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</si>
  <si>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</si>
  <si>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</si>
  <si>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</si>
  <si>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</si>
  <si>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</si>
  <si>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</si>
  <si>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</si>
  <si>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</si>
  <si>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</si>
  <si>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</si>
  <si>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</si>
  <si>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</si>
  <si>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</si>
  <si>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</si>
  <si>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</si>
  <si>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</si>
  <si>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</si>
  <si>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</si>
  <si>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</si>
  <si>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</si>
  <si>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</si>
  <si>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</si>
  <si>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</si>
  <si>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</si>
  <si>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</si>
  <si>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</si>
  <si>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</si>
  <si>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</si>
  <si>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</si>
  <si>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</si>
  <si>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</si>
  <si>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</si>
  <si>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</si>
  <si>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</si>
  <si>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</si>
  <si>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</si>
  <si>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</si>
  <si>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</si>
  <si>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</si>
  <si>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</si>
  <si>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</si>
  <si>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</si>
  <si>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</si>
  <si>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</si>
  <si>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</si>
  <si>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</si>
  <si>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</si>
  <si>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</si>
  <si>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</si>
  <si>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</si>
  <si>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</si>
  <si>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</si>
  <si>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</si>
  <si>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</si>
  <si>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</si>
  <si>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</si>
  <si>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</si>
  <si>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</si>
  <si>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</si>
  <si>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</si>
  <si>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</si>
  <si>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</si>
  <si>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</si>
  <si>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</si>
  <si>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</si>
  <si>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</si>
  <si>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</si>
  <si>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</si>
  <si>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</si>
  <si>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</si>
  <si>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</si>
  <si>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</si>
  <si>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</si>
  <si>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</si>
  <si>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</si>
  <si>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</si>
  <si>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</si>
  <si>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</si>
  <si>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</si>
  <si>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</si>
  <si>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</si>
  <si>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</si>
  <si>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</si>
  <si>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</si>
  <si>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</si>
  <si>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</si>
  <si>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</si>
  <si>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</si>
  <si>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</si>
  <si>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</si>
  <si>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</si>
  <si>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</si>
  <si>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</si>
  <si>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</si>
  <si>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</si>
  <si>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</si>
  <si>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</si>
  <si>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</si>
  <si>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</si>
  <si>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</si>
  <si>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</si>
  <si>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</si>
  <si>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</si>
  <si>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</si>
  <si>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</si>
  <si>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</si>
  <si>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</si>
  <si>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</si>
  <si>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</si>
  <si>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</si>
  <si>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</si>
  <si>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</si>
  <si>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</si>
  <si>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</si>
  <si>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</si>
  <si>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</si>
  <si>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</si>
  <si>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</si>
  <si>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</si>
  <si>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</si>
  <si>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</si>
  <si>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</si>
  <si>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</si>
  <si>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</si>
  <si>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</si>
  <si>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</si>
  <si>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</si>
  <si>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</si>
  <si>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</si>
  <si>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</si>
  <si>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</si>
  <si>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</si>
  <si>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</si>
  <si>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</si>
  <si>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</si>
  <si>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</si>
  <si>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</si>
  <si>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</si>
  <si>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</si>
  <si>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</si>
  <si>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</si>
  <si>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</si>
  <si>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</si>
  <si>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</si>
  <si>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</si>
  <si>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</si>
  <si>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</si>
  <si>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</si>
  <si>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</si>
  <si>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</si>
  <si>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</si>
  <si>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</si>
  <si>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</si>
  <si>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</si>
  <si>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</si>
  <si>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</si>
  <si>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</si>
  <si>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</si>
  <si>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</si>
  <si>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</si>
  <si>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</si>
  <si>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</si>
  <si>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</si>
  <si>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</si>
  <si>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</si>
  <si>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</si>
  <si>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</si>
  <si>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</si>
  <si>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</si>
  <si>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</si>
  <si>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</si>
  <si>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</si>
  <si>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</si>
  <si>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</si>
  <si>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</si>
  <si>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</si>
  <si>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</si>
  <si>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</si>
  <si>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</si>
  <si>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</si>
  <si>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</si>
  <si>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</si>
  <si>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</si>
  <si>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</si>
  <si>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</si>
  <si>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</si>
  <si>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</si>
  <si>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</si>
  <si>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</si>
  <si>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</si>
  <si>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</si>
  <si>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</si>
  <si>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</si>
  <si>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</si>
  <si>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</si>
  <si>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</si>
  <si>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</si>
  <si>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</si>
  <si>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</si>
  <si>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</si>
  <si>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</si>
  <si>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</si>
  <si>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</si>
  <si>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</si>
  <si>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</si>
  <si>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</si>
  <si>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</si>
  <si>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</si>
  <si>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</si>
  <si>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</si>
  <si>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</si>
  <si>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</si>
  <si>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</si>
  <si>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</si>
  <si>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</si>
  <si>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</si>
  <si>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</si>
  <si>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</si>
  <si>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</si>
  <si>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</si>
  <si>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</si>
  <si>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</si>
  <si>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</si>
  <si>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</si>
  <si>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</si>
  <si>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</si>
  <si>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</si>
  <si>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</si>
  <si>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</si>
  <si>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</si>
  <si>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</si>
  <si>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</si>
  <si>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</si>
  <si>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</si>
  <si>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</si>
  <si>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</si>
  <si>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</si>
  <si>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</si>
  <si>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</si>
  <si>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</si>
  <si>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</si>
  <si>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</si>
  <si>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</si>
  <si>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</si>
  <si>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</si>
  <si>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</si>
  <si>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</si>
  <si>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</si>
  <si>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</si>
  <si>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</si>
  <si>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</si>
  <si>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</si>
  <si>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</si>
  <si>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</si>
  <si>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</si>
  <si>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</si>
  <si>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</si>
  <si>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</si>
  <si>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</si>
  <si>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</si>
  <si>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</si>
  <si>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</si>
  <si>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</si>
  <si>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</si>
  <si>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</si>
  <si>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</si>
  <si>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</si>
  <si>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</si>
  <si>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</si>
  <si>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</si>
  <si>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</si>
  <si>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</si>
  <si>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</si>
  <si>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</si>
  <si>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</si>
  <si>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</si>
  <si>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</si>
  <si>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</si>
  <si>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</si>
  <si>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</si>
  <si>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</si>
  <si>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</si>
  <si>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</si>
  <si>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</si>
  <si>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</si>
  <si>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</si>
  <si>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</si>
  <si>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</si>
  <si>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</si>
  <si>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</si>
  <si>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</si>
  <si>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</si>
  <si>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</si>
  <si>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</si>
  <si>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</si>
  <si>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</si>
  <si>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</si>
  <si>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</si>
  <si>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</si>
  <si>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</si>
  <si>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</si>
  <si>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</si>
  <si>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</si>
  <si>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</si>
  <si>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</si>
  <si>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</si>
  <si>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</si>
  <si>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</si>
  <si>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</si>
  <si>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</si>
  <si>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</si>
  <si>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</si>
  <si>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</si>
  <si>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</si>
  <si>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</si>
  <si>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</si>
  <si>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</si>
  <si>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</si>
  <si>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</si>
  <si>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</si>
  <si>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</si>
  <si>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</si>
  <si>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</si>
  <si>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</si>
  <si>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</si>
  <si>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</si>
  <si>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</si>
  <si>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</si>
  <si>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</si>
  <si>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</si>
  <si>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</si>
  <si>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</si>
  <si>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</si>
  <si>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</si>
  <si>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</si>
  <si>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</si>
  <si>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</si>
  <si>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</si>
  <si>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</si>
  <si>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</si>
  <si>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</si>
  <si>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</si>
  <si>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</si>
  <si>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</si>
  <si>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</si>
  <si>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</si>
  <si>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</si>
  <si>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</si>
  <si>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</si>
  <si>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</si>
  <si>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</si>
  <si>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</si>
  <si>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</si>
  <si>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</si>
  <si>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</si>
  <si>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</si>
  <si>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</si>
  <si>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</si>
  <si>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</si>
  <si>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</si>
  <si>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</si>
  <si>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</si>
  <si>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</si>
  <si>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</si>
  <si>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</si>
  <si>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</si>
  <si>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</si>
  <si>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</si>
  <si>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</si>
  <si>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</si>
  <si>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</si>
  <si>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</si>
  <si>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</si>
  <si>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</si>
  <si>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</si>
  <si>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</si>
  <si>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</si>
  <si>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</si>
  <si>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</si>
  <si>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</si>
  <si>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</si>
  <si>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</si>
  <si>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</si>
  <si>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</si>
  <si>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</si>
  <si>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</si>
  <si>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</si>
  <si>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</si>
  <si>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</si>
  <si>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</si>
  <si>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</si>
  <si>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</si>
  <si>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</si>
  <si>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</si>
  <si>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</si>
  <si>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</si>
  <si>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</si>
  <si>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</si>
  <si>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</si>
  <si>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</si>
  <si>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</si>
  <si>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</si>
  <si>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</si>
  <si>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</si>
  <si>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</si>
  <si>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</si>
  <si>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</si>
  <si>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</si>
  <si>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</si>
  <si>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</si>
  <si>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</si>
  <si>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</si>
  <si>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</si>
  <si>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</si>
  <si>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</si>
  <si>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</si>
  <si>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</si>
  <si>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</si>
  <si>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</si>
  <si>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</si>
  <si>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</si>
  <si>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</si>
  <si>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</si>
  <si>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</si>
  <si>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</si>
  <si>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</si>
  <si>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</si>
  <si>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</si>
  <si>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</si>
  <si>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</si>
  <si>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</si>
  <si>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</si>
  <si>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</si>
  <si>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</si>
  <si>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</si>
  <si>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</si>
  <si>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</si>
  <si>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</si>
  <si>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</si>
  <si>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</si>
  <si>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</si>
  <si>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</si>
  <si>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</si>
  <si>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</si>
  <si>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</si>
  <si>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</si>
  <si>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</si>
  <si>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</si>
  <si>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</si>
  <si>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</si>
  <si>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</si>
  <si>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</si>
  <si>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</si>
  <si>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</si>
  <si>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</si>
  <si>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</si>
  <si>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</si>
  <si>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</si>
  <si>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</si>
  <si>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</si>
  <si>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</si>
  <si>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</si>
  <si>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</si>
  <si>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</si>
  <si>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</si>
  <si>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</si>
  <si>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</si>
  <si>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</si>
  <si>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</si>
  <si>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</si>
  <si>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</si>
  <si>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</si>
  <si>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</si>
  <si>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</si>
  <si>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</si>
  <si>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</si>
  <si>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</si>
  <si>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</si>
  <si>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</si>
  <si>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</si>
  <si>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</si>
  <si>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</si>
  <si>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</si>
  <si>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</si>
  <si>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</si>
  <si>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</si>
  <si>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</si>
  <si>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</si>
  <si>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</si>
  <si>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</si>
  <si>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</si>
  <si>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</si>
  <si>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</si>
  <si>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</si>
  <si>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</si>
  <si>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</si>
  <si>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</si>
  <si>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</si>
  <si>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</si>
  <si>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</si>
  <si>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</si>
  <si>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</si>
  <si>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</si>
  <si>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</si>
  <si>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</si>
  <si>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</si>
  <si>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</si>
  <si>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</si>
  <si>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</si>
  <si>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</si>
  <si>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</si>
  <si>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</si>
  <si>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</si>
  <si>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</si>
  <si>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</si>
  <si>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</si>
  <si>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</si>
  <si>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</si>
  <si>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</si>
  <si>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</si>
  <si>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</si>
  <si>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</si>
  <si>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</si>
  <si>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</si>
  <si>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</si>
  <si>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</si>
  <si>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</si>
  <si>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</si>
  <si>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</si>
  <si>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</si>
  <si>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</si>
  <si>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</si>
  <si>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</si>
  <si>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</si>
  <si>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</si>
  <si>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</si>
  <si>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</si>
  <si>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</si>
  <si>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</si>
  <si>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</si>
  <si>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</si>
  <si>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</si>
  <si>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</si>
  <si>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</si>
  <si>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</si>
  <si>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</si>
  <si>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</si>
  <si>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</si>
  <si>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</si>
  <si>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</si>
  <si>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</si>
  <si>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</si>
  <si>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</si>
  <si>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</si>
  <si>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</si>
  <si>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</si>
  <si>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</si>
  <si>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</si>
  <si>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</si>
  <si>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</si>
  <si>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</si>
  <si>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</si>
  <si>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</si>
  <si>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</si>
  <si>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</si>
  <si>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</si>
  <si>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</si>
  <si>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</si>
  <si>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</si>
  <si>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</si>
  <si>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</si>
  <si>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</si>
  <si>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</si>
  <si>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</si>
  <si>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</si>
  <si>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</si>
  <si>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</si>
  <si>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</si>
  <si>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</si>
  <si>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</si>
  <si>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</si>
  <si>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</si>
  <si>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</si>
  <si>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</si>
  <si>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</si>
  <si>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</si>
  <si>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</si>
  <si>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</si>
  <si>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</si>
  <si>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</si>
  <si>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</si>
  <si>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</si>
  <si>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</si>
  <si>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</si>
  <si>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</si>
  <si>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</si>
  <si>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</si>
  <si>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</si>
  <si>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</si>
  <si>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</si>
  <si>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</si>
  <si>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</si>
  <si>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</si>
  <si>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</si>
  <si>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</si>
  <si>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</si>
  <si>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</si>
  <si>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</si>
  <si>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</si>
  <si>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</si>
  <si>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</si>
  <si>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</si>
  <si>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</si>
  <si>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</si>
  <si>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</si>
  <si>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</si>
  <si>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</si>
  <si>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</si>
  <si>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</si>
  <si>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</si>
  <si>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</si>
  <si>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</si>
  <si>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</si>
  <si>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</si>
  <si>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</si>
  <si>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</si>
  <si>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</si>
  <si>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</si>
  <si>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</si>
  <si>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</si>
  <si>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</si>
  <si>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</si>
  <si>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</si>
  <si>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</si>
  <si>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</si>
  <si>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</si>
  <si>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</si>
  <si>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</si>
  <si>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</si>
  <si>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</si>
  <si>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</si>
  <si>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</si>
  <si>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</si>
  <si>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</si>
  <si>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</si>
  <si>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</si>
  <si>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</si>
  <si>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</si>
  <si>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</si>
  <si>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</si>
  <si>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</si>
  <si>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</si>
  <si>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</si>
  <si>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</si>
  <si>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</si>
  <si>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</si>
  <si>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</si>
  <si>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</si>
  <si>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</si>
  <si>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</si>
  <si>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</si>
  <si>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</si>
  <si>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</si>
  <si>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</si>
  <si>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</si>
  <si>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</si>
  <si>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</si>
  <si>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</si>
  <si>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</si>
  <si>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</si>
  <si>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</si>
  <si>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</si>
  <si>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</si>
  <si>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</si>
  <si>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</si>
  <si>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</si>
  <si>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</si>
  <si>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</si>
  <si>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</si>
  <si>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</si>
  <si>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</si>
  <si>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</si>
  <si>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</si>
  <si>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</si>
  <si>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</si>
  <si>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</si>
  <si>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</si>
  <si>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</si>
  <si>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</si>
  <si>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</si>
  <si>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</si>
  <si>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</si>
  <si>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</si>
  <si>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</si>
  <si>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</si>
  <si>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</si>
  <si>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</si>
  <si>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</si>
  <si>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</si>
  <si>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</si>
  <si>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</si>
  <si>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</si>
  <si>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</si>
  <si>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</si>
  <si>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</si>
  <si>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</si>
  <si>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</si>
  <si>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</si>
  <si>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</si>
  <si>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</si>
  <si>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</si>
  <si>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</si>
  <si>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</si>
  <si>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</si>
  <si>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</si>
  <si>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</si>
  <si>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</si>
  <si>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</si>
  <si>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</si>
  <si>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</si>
  <si>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</si>
  <si>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</si>
  <si>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</si>
  <si>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</si>
  <si>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</si>
  <si>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</si>
  <si>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</si>
  <si>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</si>
  <si>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</si>
  <si>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</si>
  <si>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</si>
  <si>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</si>
  <si>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</si>
  <si>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</si>
  <si>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</si>
  <si>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</si>
  <si>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</si>
  <si>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</si>
  <si>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</si>
  <si>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</si>
  <si>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</si>
  <si>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</si>
  <si>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</si>
  <si>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</si>
  <si>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</si>
  <si>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</si>
  <si>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</si>
  <si>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</si>
  <si>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</si>
  <si>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</si>
  <si>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</si>
  <si>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</si>
  <si>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</si>
  <si>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</si>
  <si>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</si>
  <si>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</si>
  <si>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</si>
  <si>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</si>
  <si>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</si>
  <si>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</si>
  <si>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</si>
  <si>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</si>
  <si>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</si>
  <si>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</si>
  <si>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</si>
  <si>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</si>
  <si>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</si>
  <si>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</si>
  <si>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</si>
  <si>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</si>
  <si>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</si>
  <si>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</si>
  <si>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</si>
  <si>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</si>
  <si>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</si>
  <si>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</si>
  <si>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</si>
  <si>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</si>
  <si>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</si>
  <si>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</si>
  <si>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</si>
  <si>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</si>
  <si>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</si>
  <si>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</si>
  <si>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</si>
  <si>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</si>
  <si>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</si>
  <si>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</si>
  <si>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</si>
  <si>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</si>
  <si>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</si>
  <si>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</si>
  <si>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</si>
  <si>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</si>
  <si>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</si>
  <si>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</si>
  <si>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</si>
  <si>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</si>
  <si>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</si>
  <si>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</si>
  <si>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</si>
  <si>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</si>
  <si>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</si>
  <si>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</si>
  <si>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</si>
  <si>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</si>
  <si>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</si>
  <si>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</si>
  <si>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</si>
  <si>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</si>
  <si>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</si>
  <si>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</si>
  <si>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</si>
  <si>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</si>
  <si>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</si>
  <si>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</si>
  <si>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</si>
  <si>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</si>
  <si>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</si>
  <si>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</si>
  <si>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</si>
  <si>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</si>
  <si>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</si>
  <si>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</si>
  <si>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</si>
  <si>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</si>
  <si>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</si>
  <si>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</si>
  <si>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</si>
  <si>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</si>
  <si>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</si>
  <si>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</si>
  <si>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</si>
  <si>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</si>
  <si>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</si>
  <si>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</si>
  <si>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</si>
  <si>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</si>
  <si>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</si>
  <si>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</si>
  <si>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</si>
  <si>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</si>
  <si>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</si>
  <si>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</si>
  <si>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</si>
  <si>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</si>
  <si>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</si>
  <si>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</si>
  <si>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</si>
  <si>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</si>
  <si>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</si>
  <si>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</si>
  <si>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</si>
  <si>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</si>
  <si>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</si>
  <si>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</si>
  <si>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</si>
  <si>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</si>
  <si>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</si>
  <si>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</si>
  <si>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</si>
  <si>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</si>
  <si>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</si>
  <si>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</si>
  <si>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</si>
  <si>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</si>
  <si>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</si>
  <si>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</si>
  <si>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</si>
  <si>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</si>
  <si>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</si>
  <si>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</si>
  <si>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</si>
  <si>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</si>
  <si>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</si>
  <si>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</si>
  <si>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</si>
  <si>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</si>
  <si>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</si>
  <si>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</si>
  <si>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</si>
  <si>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</si>
  <si>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</si>
  <si>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</si>
  <si>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</si>
  <si>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</si>
  <si>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</si>
  <si>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</si>
  <si>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</si>
  <si>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</si>
  <si>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</si>
  <si>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</si>
  <si>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</si>
  <si>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</si>
  <si>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</si>
  <si>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</si>
  <si>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</si>
  <si>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</si>
  <si>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</si>
  <si>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</si>
  <si>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</si>
  <si>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</si>
  <si>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</si>
  <si>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</si>
  <si>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</si>
  <si>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</si>
  <si>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</si>
  <si>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</si>
  <si>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</si>
  <si>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</si>
  <si>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</si>
  <si>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</si>
  <si>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</si>
  <si>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</si>
  <si>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</si>
  <si>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</si>
  <si>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</si>
  <si>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</si>
  <si>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</si>
  <si>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</si>
  <si>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</si>
  <si>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</si>
  <si>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</si>
  <si>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</si>
  <si>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</si>
  <si>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</si>
  <si>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</si>
  <si>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</si>
  <si>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</si>
  <si>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</si>
  <si>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</si>
  <si>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</si>
  <si>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</si>
  <si>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</si>
  <si>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</si>
  <si>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</si>
  <si>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</si>
  <si>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</si>
  <si>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</si>
  <si>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</si>
  <si>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</si>
  <si>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</si>
  <si>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</si>
  <si>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</si>
  <si>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</si>
  <si>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</si>
  <si>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</si>
  <si>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</si>
  <si>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</si>
  <si>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</si>
  <si>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</si>
  <si>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</si>
  <si>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</si>
  <si>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</si>
  <si>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</si>
  <si>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</si>
  <si>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</si>
  <si>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</si>
  <si>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</si>
  <si>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</si>
  <si>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</si>
  <si>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</si>
  <si>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</si>
  <si>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</si>
  <si>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</si>
  <si>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</si>
  <si>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</si>
  <si>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</si>
  <si>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</si>
  <si>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</si>
  <si>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</si>
  <si>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</si>
  <si>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</si>
  <si>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</si>
  <si>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</si>
  <si>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</si>
  <si>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</si>
  <si>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</si>
  <si>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</si>
  <si>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</si>
  <si>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</si>
  <si>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</si>
  <si>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</si>
  <si>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</si>
  <si>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</si>
  <si>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</si>
  <si>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</si>
  <si>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</si>
  <si>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</si>
  <si>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</si>
  <si>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</si>
  <si>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</si>
  <si>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</si>
  <si>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</si>
  <si>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</si>
  <si>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</si>
  <si>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</si>
  <si>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</si>
  <si>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</si>
  <si>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</si>
  <si>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</si>
  <si>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</si>
  <si>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</si>
  <si>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</si>
  <si>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</si>
  <si>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</si>
  <si>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</si>
  <si>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</si>
  <si>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</si>
  <si>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</si>
  <si>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</si>
  <si>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</si>
  <si>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</si>
  <si>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</si>
  <si>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</si>
  <si>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</si>
  <si>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</si>
  <si>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</si>
  <si>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</si>
  <si>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</si>
  <si>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</si>
  <si>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</si>
  <si>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</si>
  <si>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</si>
  <si>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</si>
  <si>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</si>
  <si>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</si>
  <si>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</si>
  <si>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</si>
  <si>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</si>
  <si>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</si>
  <si>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</si>
  <si>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</si>
  <si>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</si>
  <si>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</si>
  <si>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</si>
  <si>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</si>
  <si>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</si>
  <si>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</si>
  <si>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</si>
  <si>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</si>
  <si>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</si>
  <si>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</si>
  <si>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</si>
  <si>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</si>
  <si>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</si>
  <si>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</si>
  <si>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</si>
  <si>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</si>
  <si>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</si>
  <si>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</si>
  <si>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</si>
  <si>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</si>
  <si>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</si>
  <si>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</si>
  <si>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</si>
  <si>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</si>
  <si>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</si>
  <si>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</si>
  <si>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</si>
  <si>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</si>
  <si>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</si>
  <si>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</si>
  <si>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</si>
  <si>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</si>
  <si>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</si>
  <si>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</si>
  <si>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</si>
  <si>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</si>
  <si>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</si>
  <si>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</si>
  <si>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</si>
  <si>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</si>
  <si>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</si>
  <si>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</si>
  <si>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</si>
  <si>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</si>
  <si>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</si>
  <si>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</si>
  <si>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</si>
  <si>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</si>
  <si>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</si>
  <si>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</si>
  <si>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</si>
  <si>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</si>
  <si>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</si>
  <si>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</si>
  <si>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</si>
  <si>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</si>
  <si>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</si>
  <si>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</si>
  <si>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</si>
  <si>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</si>
  <si>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</si>
  <si>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</si>
  <si>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</si>
  <si>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</si>
  <si>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</si>
  <si>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</si>
  <si>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</si>
  <si>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</si>
  <si>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</si>
  <si>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</si>
  <si>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</si>
  <si>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</si>
  <si>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</si>
  <si>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</si>
  <si>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</si>
  <si>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</si>
  <si>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</si>
  <si>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</si>
  <si>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</si>
  <si>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</si>
  <si>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</si>
  <si>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</si>
  <si>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</si>
  <si>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</si>
  <si>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</si>
  <si>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</si>
  <si>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</si>
  <si>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</si>
  <si>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</si>
  <si>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</si>
  <si>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</si>
  <si>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</si>
  <si>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</si>
  <si>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</si>
  <si>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</si>
  <si>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</si>
  <si>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</si>
  <si>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</si>
  <si>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</si>
  <si>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</si>
  <si>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</si>
  <si>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</si>
  <si>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</si>
  <si>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</si>
  <si>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</si>
  <si>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</si>
  <si>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</si>
  <si>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</si>
  <si>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</si>
  <si>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</si>
  <si>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</si>
  <si>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</si>
  <si>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</si>
  <si>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</si>
  <si>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</si>
  <si>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</si>
  <si>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</si>
  <si>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</si>
  <si>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</si>
  <si>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</si>
  <si>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</si>
  <si>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</si>
  <si>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</si>
  <si>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</si>
  <si>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</si>
  <si>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</si>
  <si>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</si>
  <si>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</si>
  <si>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</si>
  <si>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</si>
  <si>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</si>
  <si>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</si>
  <si>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</si>
  <si>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</si>
  <si>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</si>
  <si>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</si>
  <si>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</si>
  <si>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</si>
  <si>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</si>
  <si>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</si>
  <si>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</si>
  <si>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</si>
  <si>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</si>
  <si>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</si>
  <si>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</si>
  <si>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</si>
  <si>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</si>
  <si>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</si>
  <si>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</si>
  <si>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</si>
  <si>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</si>
  <si>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</si>
  <si>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</si>
  <si>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</si>
  <si>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</si>
  <si>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</si>
  <si>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</si>
  <si>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</si>
  <si>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</si>
  <si>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</si>
  <si>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</si>
  <si>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</si>
  <si>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</si>
  <si>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</si>
  <si>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</si>
  <si>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</si>
  <si>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</si>
  <si>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</si>
  <si>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</si>
  <si>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</si>
  <si>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</si>
  <si>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</si>
  <si>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</si>
  <si>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</si>
  <si>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</si>
  <si>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</si>
  <si>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</si>
  <si>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</si>
  <si>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</si>
  <si>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</si>
  <si>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</si>
  <si>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</si>
  <si>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</si>
  <si>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</si>
  <si>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</si>
  <si>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</si>
  <si>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</si>
  <si>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</si>
  <si>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</si>
  <si>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</si>
  <si>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</si>
  <si>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</si>
  <si>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</si>
  <si>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</si>
  <si>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</si>
  <si>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</si>
  <si>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</si>
  <si>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</si>
  <si>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</si>
  <si>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</si>
  <si>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</si>
  <si>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</si>
  <si>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</si>
  <si>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</si>
  <si>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</si>
  <si>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</si>
  <si>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</si>
  <si>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</si>
  <si>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</si>
  <si>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</si>
  <si>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</si>
  <si>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</si>
  <si>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</si>
  <si>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</si>
  <si>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</si>
  <si>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</si>
  <si>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</si>
  <si>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</si>
  <si>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</si>
  <si>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</si>
  <si>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</si>
  <si>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</si>
  <si>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</si>
  <si>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</si>
  <si>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</si>
  <si>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</si>
  <si>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</si>
  <si>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</si>
  <si>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</si>
  <si>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</si>
  <si>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</si>
  <si>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</si>
  <si>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</si>
  <si>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</si>
  <si>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</si>
  <si>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</si>
  <si>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</si>
  <si>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</si>
  <si>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</si>
  <si>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</si>
  <si>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</si>
  <si>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</si>
  <si>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</si>
  <si>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</si>
  <si>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</si>
  <si>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</si>
  <si>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</si>
  <si>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</si>
  <si>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</si>
  <si>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</si>
  <si>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</si>
  <si>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</si>
  <si>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</si>
  <si>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</si>
  <si>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</si>
  <si>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</si>
  <si>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</si>
  <si>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</si>
  <si>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</si>
  <si>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</si>
  <si>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</si>
  <si>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</si>
  <si>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</si>
  <si>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</si>
  <si>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no pcm</t>
  </si>
  <si>
    <t>site down again &amp; ETA 30 min</t>
  </si>
  <si>
    <t xml:space="preserve"> PCM-20250215-00000830 </t>
  </si>
  <si>
    <t>LTE site still down and  site located in aramco area access issue need special permission</t>
  </si>
  <si>
    <t>PCM-20251128-00000026</t>
  </si>
  <si>
    <t>HAW2897</t>
  </si>
  <si>
    <t>SG</t>
  </si>
  <si>
    <t xml:space="preserve">In progress </t>
  </si>
  <si>
    <t>30 min</t>
  </si>
  <si>
    <t>latis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</si>
  <si>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</si>
  <si>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</si>
  <si>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</si>
  <si>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</si>
  <si>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</si>
  <si>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</si>
  <si>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</si>
  <si>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</si>
  <si>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</si>
  <si>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10 min</t>
  </si>
  <si>
    <t>TT-20251127-01219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</si>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</sst>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326.10951180555276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45989.057937731479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45989.057937731479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45989.057937731479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45989.057937731479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45989.057937731479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45989.057937731479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45989.057937731479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45989.057937731479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45989.057937731479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45989.057937731479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45989.057937731479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45989.057937731479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45989.057937731479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45989.057937731479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45989.057937731479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45989.057937731479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45989.057937731479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45989.057937731479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45989.057937731479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45989.057937731479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45989.057937731479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45989.057937731479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45989.057937731479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45989.057937731479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45989.057937731479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45989.057937731479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45989.057937731479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45989.057937731479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45989.057937731479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45989.057937731479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45989.057937731479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45989.057937731479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45989.057937731479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45989.057937731479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45989.057937731479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45989.057937731479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45989.057937731479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45989.057937731479</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45989.057937731479</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164.05809976851742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4.6705187499974272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0.41712754629406845</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c r="D6" s="18" t="s">
        <v>25344</v>
      </c>
      <c r="E6" s="99"/>
      <c r="F6" s="100"/>
      <c r="G6" s="101">
        <f ca="1">IFERROR(NOW()-F6,"-")</f>
        <v>45989.057937731479</v>
      </c>
      <c r="H6" s="100">
        <v>45989.0315625</v>
      </c>
      <c r="I6" s="18" t="str">
        <f>IFERROR(VLOOKUP(D6,DB!A:F,6,0),"")</f>
        <v>Generator-SG</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45989.057937731479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45989.057937731479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45989.057937731479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45989.057937731479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45989.057937731479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45989.057937731479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45989.057937731479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45989.057937731479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45989.057937731479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45989.057937731479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45989.057937731479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45989.057937731479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45989.057937731479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45989.057937731479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45989.057937731479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45989.057937731479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45989.057937731479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45989.057937731479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45989.057937731479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45989.057937731479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45989.057937731479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45989.057937731479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45989.057937731479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45989.057937731479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45989.057937731479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45989.057937731479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45989.057937731479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45989.057937731479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45989.057937731479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45989.057937731479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45989.057937731479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45989.057937731479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45989.057937731479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45989.057937731479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45989.057937731479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45989.057937731479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45989.057937731479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45989.057937731479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45989.057937731479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45989.057937731479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45989.057937731479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45989.057937731479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45989.057937731479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45989.057937731479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45989.057937731479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45989.057937731479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45989.057937731479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45989.057937731479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45989.057937731479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45989.057937731479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45989.057937731479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45989.057937731479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45989.057937731479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45989.057937731479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45989.057937731479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45989.057937731479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45989.057937731479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45989.057937731479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45989.057937731479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45989.057937731479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45989.057937731479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45989.057937731479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45989.057937731479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45989.057937731479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45989.057937731479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45989.057937731479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45989.057937731479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45989.057937731479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45989.057937731479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45989.057937731479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45989.057937731479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45989.057937731479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45989.057937731479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45989.057937731479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45989.057937731479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45989.057937731479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45989.057937731479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45989.057937731479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45989.057937731479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45989.057937731479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45989.057937731479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45989.057937731479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45989.057937731479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45989.057937731479</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45989.057937731479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45989.057937731479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45989.057937731479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45989.057937731479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45989.057937731479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45989.057937731479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45989.057937731479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45989.057937731479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45989.057937731479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45989.057937731479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45989.057937731479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45989.057937731479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45989.057937731479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45989.057937731479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45989.057937731479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45989.057937731479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45989.057937731479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45989.057937731479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45989.057937731479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45989.057937731479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45989.057937731479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45989.057937731479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45989.057937731479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45989.057937731479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45989.057937731479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45989.057937731479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45989.057937731479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45989.057937731479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45989.057937731479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45989.057937731479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45989.057937731479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45989.057937731479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45989.057937731479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45989.057937731479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45989.057937731479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45989.057937731479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45989.057937731479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45989.057937731479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45989.057937731479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45989.057937731479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45989.057937731479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45989.057937731479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45989.057937731479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45989.057937731479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45989.057937731479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45989.057937731479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45989.057937731479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45989.057937731479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45989.057937731479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45989.057937731479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45989.057937731479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45989.057937731479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45989.057937731479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45989.057937731479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45989.057937731479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45989.057937731479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45989.057937731479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45989.057937731479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45989.057937731479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45989.057937731479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45989.057937731479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45989.057937731479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45989.057937731479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45989.057937731479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45989.057937731479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45989.057937731479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45989.057937731479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45989.057937731479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45989.057937731479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45989.057937731479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45989.057937731479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45989.057937731479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45989.057937731479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45989.057937731479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45989.057937731479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45989.057937731479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45989.057937731479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45989.057937731479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45989.057937731479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45989.057937731479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45989.057937731479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45989.057937731479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45989.057937731479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45989.057937731479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45989.057937731479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45989.057937731479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45989.057937731479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45989.057937731479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45989.057937731479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45989.057937731479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45989.057937731479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45989.057937731479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45989.057937731479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45989.057937731479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45989.057937731479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45989.057937731479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45989.057937731479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45989.057937731479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45989.057937731479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45989.057937731479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45989.057937731479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45989.057937731479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45989.057937731479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45989.057937731479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45989.057937731479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45989.057937731479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45989.057937731479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45989.057937731479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45989.057937731479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45989.057937731479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45989.057937731479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45989.057937731479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45989.057937731479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45989.057937731479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45989.057937731479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45989.057937731479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45989.057937731479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45989.057937731479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45989.057937731479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45989.057937731479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45989.057937731479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45989.057937731479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45989.057937731479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45989.057937731479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45989.057937731479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45989.057937731479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45989.057937731479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45989.057937731479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45989.057937731479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45989.057937731479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45989.057937731479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45989.057937731479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45989.057937731479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45989.057937731479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45989.057937731479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45989.057937731479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45989.057937731479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45989.057937731479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45989.057937731479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45989.057937731479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45989.057937731479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45989.057937731479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45989.057937731479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45989.057937731479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45989.057937731479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45989.057937731479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45989.057937731479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45989.057937731479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45989.057937731479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45989.057937731479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45989.057937731479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45989.057937731479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45989.057937731479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45989.057937731479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45989.057937731479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45989.057937731479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45989.057937731479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45989.057937731479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45989.057937731479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45989.057937731479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45989.057937731479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45989.057937731479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45989.057937731479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45989.057937731479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45989.057937731479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45989.057937731479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45989.057937731479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45989.057937731479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45989.057937731479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45989.057937731479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45989.057937731479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45989.057937731479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45989.057937731479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45989.057937731479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45989.057937731479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45989.057937731479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45989.057937731479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45989.057937731479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45989.057937731479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45989.057937731479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45989.057937731479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45989.057937731479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45989.057937731479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45989.057937731479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45989.057937731479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45989.057937731479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45989.057937731479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45989.057937731479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45989.057937731479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45989.057937731479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45989.057937731479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45989.057937731479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45989.057937731479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45989.057937731479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45989.057937731479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45989.057937731479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45989.057937731479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45989.057937731479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45989.057937731479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45989.057937731479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45989.057937731479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45989.057937731479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45989.057937731479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45989.057937731479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45989.057937731479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45989.057937731479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45989.057937731479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45989.057937731479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45989.057937731479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45989.057937731479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45989.057937731479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45989.057937731479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45989.057937731479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45989.057937731479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45989.057937731479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45989.057937731479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45989.057937731479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45989.057937731479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45989.057937731479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45989.057937731479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45989.057937731479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45989.057937731479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45989.057937731479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45989.057937731479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45989.057937731479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45989.057937731479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45989.057937731479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45989.057937731479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45989.057937731479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45989.057937731479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45989.057937731479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45989.057937731479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45989.057937731479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45989.057937731479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45989.057937731479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45989.057937731479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45989.057937731479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45989.057937731479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45989.057937731479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45989.057937731479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45989.057937731479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45989.057937731479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45989.057937731479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45989.057937731479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45989.057937731479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45989.057937731479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45989.057937731479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45989.057937731479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45989.057937731479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45989.057937731479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45989.057937731479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45989.057937731479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45989.057937731479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45989.057937731479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45989.057937731479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45989.057937731479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45989.057937731479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45989.057937731479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45989.057937731479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45989.057937731479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45989.057937731479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45989.057937731479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45989.057937731479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45989.057937731479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45989.057937731479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45989.057937731479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45989.057937731479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45989.057937731479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45989.057937731479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45989.057937731479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45989.057937731479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45989.057937731479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45989.057937731479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45989.057937731479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45989.057937731479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45989.057937731479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45989.057937731479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45989.057937731479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45989.057937731479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45989.057937731479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45989.057937731479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45989.057937731479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45989.057937731479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45989.057937731479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45989.057937731479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45989.057937731479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45989.057937731479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45989.057937731479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45989.057937731479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45989.057937731479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45989.057937731479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45989.057937731479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45989.057937731479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45989.057937731479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45989.057937731479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45989.057937731479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45989.057937731479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45989.057937731479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45989.057937731479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45989.057937731479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45989.057937731479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45989.057937731479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45989.057937731479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45989.057937731479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45989.057937731479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45989.057937731479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45989.057937731479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45989.057937731479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45989.057937731479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45989.057937731479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45989.057937731479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45989.057937731479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45989.057937731479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45989.057937731479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45989.057937731479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45989.057937731479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45989.057937731479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45989.057937731479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45989.057937731479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45989.057937731479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45989.057937731479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45989.057937731479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45989.057937731479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45989.057937731479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45989.057937731479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45989.057937731479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45989.057937731479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45989.057937731479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45989.057937731479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45989.057937731479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45989.057937731479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45989.057937731479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45989.057937731479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45989.057937731479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45989.057937731479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45989.057937731479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45989.057937731479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45989.057937731479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45989.057937731479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45989.057937731479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45989.057937731479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45989.057937731479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45989.057937731479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45989.057937731479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45989.057937731479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45989.057937731479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45989.057937731479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45989.057937731479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45989.057937731479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45989.057937731479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45989.057937731479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45989.057937731479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45989.057937731479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45989.057937731479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45989.057937731479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45989.057937731479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45989.057937731479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45989.057937731479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45989.057937731479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45989.057937731479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45989.057937731479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45989.057937731479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45989.057937731479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45989.057937731479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45989.057937731479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45989.057937731479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45989.057937731479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45989.057937731479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45989.057937731479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45989.057937731479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45989.057937731479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45989.057937731479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45989.057937731479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45989.057937731479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45989.057937731479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45989.057937731479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45989.057937731479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45989.057937731479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45989.057937731479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45989.057937731479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45989.057937731479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45989.057937731479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45989.057937731479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45989.057937731479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45989.057937731479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45989.057937731479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45989.057937731479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45989.057937731479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45989.057937731479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45989.057937731479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45989.057937731479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45989.057937731479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45989.057937731479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45989.057937731479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45989.057937731479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45989.057937731479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45989.057937731479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45989.057937731479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45989.057937731479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45989.057937731479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45989.057937731479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45989.057937731479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45989.057937731479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45989.057937731479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45989.057937731479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45989.057937731479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45989.057937731479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45989.057937731479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45989.057937731479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45989.057937731479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45989.057937731479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45989.057937731479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45989.057937731479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45989.057937731479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45989.057937731479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45989.057937731479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45989.057937731479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45989.057937731479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45989.057937731479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45989.057937731479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45989.057937731479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45989.057937731479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45989.057937731479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45989.057937731479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45989.057937731479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45989.057937731479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45989.057937731479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45989.057937731479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45989.057937731479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45989.057937731479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45989.057937731479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45989.057937731479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45989.057937731479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45989.057937731479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45989.057937731479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45989.057937731479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45989.057937731479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45989.057937731479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45989.057937731479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45989.057937731479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45989.057937731479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45989.057937731479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45989.057937731479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45989.057937731479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45989.057937731479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45989.057937731479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45989.057937731479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45989.057937731479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45989.057937731479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45989.057937731479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45989.057937731479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45989.057937731479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45989.057937731479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45989.057937731479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45989.057937731479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45989.057937731479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45989.057937731479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45989.057937731479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45989.057937731479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45989.057937731479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45989.057937731479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45989.057937731479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45989.057937731479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45989.057937731479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45989.057937731479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45989.057937731479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45989.057937731479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45989.057937731479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45989.057937731479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45989.057937731479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45989.057937731479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45989.057937731479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45989.057937731479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45989.057937731479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45989.057937731479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45989.057937731479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45989.057937731479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45989.057937731479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45989.057937731479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45989.057937731479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45989.057937731479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45989.057937731479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45989.057937731479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45989.057937731479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45989.057937731479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45989.057937731479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45989.057937731479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45989.057937731479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45989.057937731479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45989.057937731479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45989.057937731479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45989.057937731479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45989.057937731479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45989.057937731479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45989.057937731479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45989.057937731479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45989.057937731479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45989.057937731479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45989.057937731479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45989.057937731479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45989.057937731479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45989.057937731479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45989.057937731479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45989.057937731479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45989.057937731479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45989.057937731479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45989.057937731479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45989.057937731479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45989.057937731479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45989.057937731479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45989.057937731479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45989.057937731479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45989.057937731479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45989.057937731479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45989.057937731479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45989.057937731479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45989.057937731479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45989.057937731479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45989.057937731479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45989.057937731479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45989.057937731479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45989.057937731479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45989.057937731479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45989.057937731479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45989.057937731479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45989.057937731479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45989.057937731479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45989.057937731479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45989.057937731479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45989.057937731479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45989.057937731479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45989.057937731479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45989.057937731479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45989.057937731479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45989.057937731479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45989.057937731479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45989.057937731479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45989.057937731479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45989.057937731479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45989.057937731479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45989.057937731479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45989.057937731479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45989.057937731479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45989.057937731479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45989.057937731479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45989.057937731479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45989.057937731479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45989.057937731479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45989.057937731479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45989.057937731479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45989.057937731479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45989.057937731479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45989.057937731479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45989.057937731479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45989.057937731479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45989.057937731479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45989.057937731479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45989.057937731479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45989.057937731479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45989.057937731479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45989.057937731479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45989.057937731479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45989.057937731479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45989.057937731479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45989.057937731479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45989.057937731479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45989.057937731479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45989.057937731479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45989.057937731479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45989.057937731479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45989.057937731479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45989.057937731479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45989.057937731479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45989.057937731479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45989.057937731479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45989.057937731479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45989.057937731479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45989.057937731479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45989.057937731479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45989.057937731479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45989.057937731479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45989.057937731479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45989.057937731479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45989.057937731479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45989.057937731479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45989.057937731479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45989.057937731479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45989.057937731479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45989.057937731479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45989.057937731479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45989.057937731479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45989.057937731479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45989.057937731479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45989.057937731479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45989.057937731479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45989.057937731479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45989.057937731479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45989.057937731479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45989.057937731479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45989.057937731479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45989.057937731479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45989.057937731479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45989.057937731479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45989.057937731479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45989.057937731479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45989.057937731479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45989.057937731479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45989.057937731479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45989.057937731479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45989.057937731479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45989.057937731479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45989.057937731479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45989.057937731479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45989.057937731479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45989.057937731479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45989.057937731479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45989.057937731479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45989.057937731479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45989.057937731479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45989.057937731479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45989.057937731479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45989.057937731479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45989.057937731479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45989.057937731479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45989.057937731479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45989.057937731479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45989.057937731479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45989.057937731479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45989.057937731479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45989.057937731479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45989.057937731479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45989.057937731479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45989.057937731479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45989.057937731479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45989.057937731479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45989.057937731479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45989.057937731479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45989.057937731479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45989.057937731479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45989.057937731479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45989.057937731479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45989.057937731479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45989.057937731479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45989.057937731479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45989.057937731479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45989.057937731479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45989.057937731479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45989.057937731479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45989.057937731479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45989.057937731479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45989.057937731479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45989.057937731479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45989.057937731479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45989.057937731479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45989.057937731479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45989.057937731479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45989.057937731479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45989.057937731479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45989.057937731479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45989.057937731479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45989.057937731479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45989.057937731479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45989.057937731479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45989.057937731479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45989.057937731479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45989.057937731479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45989.057937731479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45989.057937731479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45989.057937731479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45989.057937731479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45989.057937731479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45989.057937731479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45989.057937731479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45989.057937731479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45989.057937731479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45989.057937731479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45989.057937731479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45989.057937731479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45989.057937731479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45989.057937731479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45989.057937731479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45989.057937731479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45989.057937731479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45989.057937731479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45989.057937731479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45989.057937731479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45989.057937731479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45989.057937731479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45989.057937731479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45989.057937731479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45989.057937731479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45989.057937731479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45989.057937731479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45989.057937731479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45989.057937731479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45989.057937731479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45989.057937731479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45989.057937731479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45989.057937731479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45989.057937731479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45989.057937731479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45989.057937731479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45989.057937731479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45989.057937731479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45989.057937731479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45989.057937731479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45989.057937731479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45989.057937731479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45989.057937731479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45989.057937731479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45989.057937731479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45989.057937731479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45989.057937731479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45989.057937731479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45989.057937731479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45989.057937731479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45989.057937731479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45989.057937731479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45989.057937731479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45989.057937731479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45989.057937731479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45989.057937731479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45989.057937731479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45989.057937731479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45989.057937731479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45989.057937731479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45989.057937731479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45989.057937731479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45989.057937731479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45989.057937731479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45989.057937731479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45989.057937731479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45989.057937731479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45989.057937731479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45989.057937731479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45989.057937731479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45989.057937731479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45989.057937731479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45989.057937731479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45989.057937731479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45989.057937731479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45989.057937731479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45989.057937731479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45989.057937731479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45989.057937731479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45989.057937731479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45989.057937731479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45989.057937731479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45989.057937731479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45989.057937731479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45989.057937731479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45989.057937731479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45989.057937731479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45989.057937731479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45989.057937731479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45989.057937731479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45989.057937731479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45989.057937731479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45989.057937731479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45989.057937731479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45989.057937731479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45989.057937731479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45989.057937731479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45989.057937731479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45989.057937731479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45989.057937731479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45989.057937731479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45989.057937731479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45989.057937731479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45989.057937731479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45989.057937731479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45989.057937731479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45989.057937731479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45989.057937731479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45989.057937731479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45989.057937731479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45989.057937731479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45989.057937731479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45989.057937731479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45989.057937731479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45989.057937731479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45989.057937731479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45989.057937731479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45989.057937731479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45989.057937731479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45989.057937731479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45989.057937731479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45989.057937731479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45989.057937731479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45989.057937731479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45989.057937731479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45989.057937731479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45989.057937731479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45989.057937731479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45989.057937731479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45989.057937731479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45989.057937731479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45989.057937731479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45989.057937731479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45989.057937731479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45989.057937731479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45989.057937731479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45989.057937731479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45989.057937731479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45989.057937731479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45989.057937731479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45989.057937731479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45989.057937731479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45989.057937731479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45989.057937731479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45989.057937731479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45989.057937731479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45989.057937731479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45989.057937731479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45989.057937731479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45989.057937731479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45989.057937731479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45989.057937731479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45989.057937731479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45989.057937731479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45989.057937731479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45989.057937731479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45989.057937731479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45989.057937731479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45989.057937731479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45989.057937731479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45989.057937731479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45989.057937731479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45989.057937731479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45989.057937731479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45989.057937731479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45989.057937731479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45989.057937731479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45989.057937731479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45989.057937731479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45989.057937731479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45989.057937731479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45989.057937731479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45989.057937731479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45989.057937731479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45989.057937731479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45989.057937731479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45989.057937731479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45989.057937731479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45989.057937731479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45989.057937731479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45989.057937731479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45989.057937731479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45989.057937731479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45989.057937731479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45989.057937731479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45989.057937731479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45989.057937731479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45989.057937731479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45989.057937731479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45989.057937731479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45989.057937731479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45989.057937731479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45989.057937731479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45989.057937731479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45989.057937731479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45989.057937731479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45989.057937731479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45989.057937731479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45989.057937731479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45989.057937731479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45989.057937731479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45989.057937731479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45989.057937731479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45989.057937731479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45989.057937731479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45989.057937731479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45989.057937731479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45989.057937731479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45989.057937731479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45989.057937731479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45989.057937731479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45989.057937731479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45989.057937731479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45989.057937731479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45989.057937731479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45989.057937731479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45989.057937731479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45989.057937731479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45989.057937731479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45989.057937731479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45989.057937731479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45989.057937731479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45989.057937731479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45989.057937731479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45989.057937731479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45989.057937731479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45989.057937731479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45989.057937731479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45989.057937731479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45989.057937731479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45989.057937731479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45989.057937731479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45989.057937731479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45989.057937731479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45989.057937731479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45989.057937731479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45989.057937731479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45989.057937731479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45989.057937731479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45989.057937731479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45989.057937731479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45989.057937731479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45989.057937731479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45989.057937731479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45989.057937731479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45989.057937731479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45989.057937731479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45989.057937731479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45989.057937731479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45989.057937731479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45989.057937731479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45989.057937731479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45989.057937731479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45989.057937731479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45989.057937731479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45989.057937731479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45989.057937731479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45989.057937731479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45989.057937731479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45989.057937731479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45989.057937731479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45989.057937731479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45989.057937731479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45989.057937731479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45989.057937731479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45989.057937731479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45989.057937731479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45989.057937731479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45989.057937731479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45989.057937731479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45989.057937731479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45989.057937731479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45989.057937731479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45989.057937731479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45989.057937731479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45989.057937731479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45989.057937731479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45989.057937731479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45989.057937731479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45989.057937731479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45989.057937731479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45989.057937731479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45989.057937731479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45989.057937731479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45989.057937731479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285.57722013888269</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
        <v>5393</v>
      </c>
      <c r="C3" s="90">
        <v>1</v>
      </c>
      <c r="D3" s="88" t="s">
        <v>39118</v>
      </c>
      <c r="E3" s="91" t="s">
        <v>39021</v>
      </c>
      <c r="F3" s="92">
        <v>45989.035416666666</v>
      </c>
      <c r="G3" s="93">
        <f t="shared" ref="G3:G10" ca="1" si="0">IFERROR(NOW()-F3,"")</f>
        <v>2.2521064813190605E-2</v>
      </c>
      <c r="H3" s="92">
        <v>45989.029872685183</v>
      </c>
      <c r="I3" s="110" t="s">
        <v>39119</v>
      </c>
      <c r="J3" s="110" t="s">
        <v>39120</v>
      </c>
      <c r="K3" s="94" t="s">
        <v>39121</v>
      </c>
      <c r="L3" s="88" t="s">
        <v>39122</v>
      </c>
    </row>
    <row r="4" spans="1:16" ht="15" customHeight="1">
      <c r="A4" s="110"/>
      <c r="B4" s="110" t="str">
        <f>IFERROR(VLOOKUP(D4,DB!A:K,11,0),"")</f>
        <v/>
      </c>
      <c r="C4" s="90"/>
      <c r="D4" s="88"/>
      <c r="E4" s="91"/>
      <c r="F4" s="92"/>
      <c r="G4" s="93">
        <f t="shared" ca="1" si="0"/>
        <v>45989.057937731479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45989.057937731479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45989.057937731479</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45989.057937731479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45989.057937731479</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45989.057937731479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45989.057937731479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45989.057937731479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45989.057937731479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45989.057937731479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45989.057937731479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45989.057937731479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45989.057937731479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45989.057937731479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45989.057937731479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45989.057937731479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45989.057937731479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45989.057937731479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45989.057937731479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45989.057937731479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45989.057937731479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45989.057937731479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45989.057937731479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45989.057937731479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45989.057937731479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45989.057937731479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45989.057937731479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45989.057937731479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45989.057937731479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45989.057937731479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45989.057937731479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45989.057937731479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45989.057937731479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45989.057937731479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45989.057937731479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45989.057937731479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45989.057937731479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45989.057937731479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45989.057937731479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45989.057937731479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45989.057937731479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45989.057937731479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45989.057937731479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45989.057937731479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45989.057937731479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45989.057937731479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45989.057937731479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45989.057937731479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45989.057937731479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45989.057937731479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45989.057937731479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45989.057937731479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45989.057937731479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45989.057937731479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45989.057937731479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45989.057937731479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45989.057937731479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45989.057937731479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45989.057937731479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45989.057937731479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45989.057937731479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45989.057937731479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45989.057937731479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45989.057937731479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45989.057937731479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45989.057937731479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45989.057937731479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45989.057937731479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45989.057937731479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45989.057937731479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45989.057937731479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45989.057937731479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45989.057937731479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45989.057937731479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45989.057937731479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45989.057937731479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45989.057937731479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45989.057937731479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45989.057937731479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45989.057937731479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45989.057937731479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45989.057937731479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45989.057937731479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45989.057937731479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45989.057937731479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45989.057937731479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45989.057937731479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45989.057937731479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45989.057937731479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45989.057937731479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45989.057937731479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45989.057937731479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45989.057937731479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45989.057937731479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45989.057937731479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45989.057937731479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45989.057937731479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45989.057937731479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45989.057937731479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45989.057937731479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45989.057937731479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45989.057937731479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45989.057937731479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45989.057937731479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45989.057937731479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45989.057937731479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45989.057937731479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45989.057937731479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45989.057937731479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45989.057937731479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45989.057937731479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45989.057937731479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45989.057937731479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45989.057937731479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45989.057937731479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45989.057937731479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45989.057937731479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45989.057937731479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45989.057937731479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45989.057937731479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45989.057937731479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45989.057937731479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45989.057937731479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45989.057937731479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45989.057937731479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45989.057937731479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45989.057937731479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45989.057937731479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45989.057937731479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45989.057937731479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45989.057937731479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45989.057937731479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45989.057937731479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45989.057937731479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45989.057937731479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45989.057937731479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45989.057937731479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45989.057937731479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45989.057937731479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45989.057937731479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45989.057937731479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45989.057937731479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45989.057937731479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45989.057937731479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45989.057937731479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45989.057937731479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45989.057937731479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45989.057937731479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45989.057937731479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45989.057937731479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45989.057937731479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45989.057937731479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45989.057937731479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45989.057937731479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45989.057937731479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45989.057937731479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45989.057937731479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45989.057937731479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45989.057937731479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45989.057937731479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45989.057937731479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45989.057937731479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45989.057937731479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45989.057937731479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45989.057937731479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45989.057937731479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45989.057937731479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45989.057937731479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45989.057937731479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45989.057937731479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45989.057937731479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45989.057937731479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45989.057937731479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45989.057937731479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45989.057937731479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45989.057937731479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45989.057937731479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45989.057937731479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45989.057937731479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45989.057937731479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45989.057937731479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45989.057937731479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45989.057937731479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45989.057937731479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45989.057937731479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45989.057937731479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45989.057937731479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45989.057937731479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45989.057937731479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45989.057937731479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45989.057937731479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45989.057937731479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45989.057937731479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45989.057937731479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45989.057937731479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45989.057937731479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45989.057937731479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45989.057937731479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45989.057937731479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45989.057937731479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45989.057937731479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45989.057937731479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45989.057937731479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45989.057937731479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45989.057937731479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45989.057937731479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45989.057937731479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45989.057937731479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45989.057937731479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45989.057937731479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45989.057937731479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45989.057937731479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45989.057937731479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45989.057937731479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45989.057937731479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45989.057937731479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45989.057937731479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45989.057937731479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45989.057937731479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45989.057937731479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45989.057937731479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45989.057937731479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45989.057937731479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45989.057937731479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45989.057937731479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45989.057937731479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45989.057937731479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45989.057937731479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45989.057937731479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45989.057937731479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45989.057937731479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45989.057937731479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45989.057937731479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45989.057937731479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45989.057937731479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45989.057937731479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45989.057937731479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45989.057937731479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45989.057937731479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45989.057937731479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45989.057937731479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45989.057937731479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45989.057937731479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45989.057937731479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45989.057937731479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45989.057937731479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45989.057937731479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45989.057937731479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45989.057937731479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45989.057937731479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45989.057937731479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45989.057937731479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45989.057937731479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45989.057937731479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45989.057937731479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45989.057937731479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45989.057937731479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45989.057937731479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45989.057937731479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45989.057937731479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45989.057937731479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45989.057937731479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45989.057937731479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45989.057937731479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45989.057937731479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45989.057937731479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45989.057937731479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45989.057937731479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45989.057937731479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45989.057937731479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45989.057937731479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45989.057937731479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45989.057937731479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45989.057937731479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45989.057937731479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45989.057937731479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45989.057937731479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45989.057937731479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45989.057937731479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45989.057937731479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45989.057937731479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45989.057937731479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45989.057937731479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45989.057937731479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45989.057937731479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45989.057937731479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45989.057937731479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45989.057937731479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45989.057937731479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45989.057937731479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45989.057937731479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45989.057937731479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45989.057937731479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45989.057937731479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45989.057937731479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45989.057937731479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45989.057937731479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45989.057937731479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45989.057937731479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45989.057937731479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45989.057937731479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45989.057937731479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45989.057937731479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45989.057937731479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45989.057937731479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45989.057937731479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45989.057937731479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45989.057937731479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45989.057937731479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6" sqref="D1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97.225877546290576</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62.869060416662251</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40.396826620366483</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7.6846391203653184</v>
      </c>
      <c r="H5" s="38">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37">
        <v>1</v>
      </c>
      <c r="D6" s="37" t="s">
        <v>32330</v>
      </c>
      <c r="E6" s="37" t="s">
        <v>39021</v>
      </c>
      <c r="F6" s="38">
        <v>45988.974733796298</v>
      </c>
      <c r="G6" s="143">
        <f t="shared" ref="G6:G51" ca="1" si="2">IFERROR(NOW()-F6,"")</f>
        <v>8.3203935180790722E-2</v>
      </c>
      <c r="H6" s="38">
        <v>45988.968449074076</v>
      </c>
      <c r="I6" s="37" t="s">
        <v>88</v>
      </c>
      <c r="J6" s="37" t="str">
        <f>IFERROR(VLOOKUP(D6,DB!A:G,7,0),"")</f>
        <v>Dead</v>
      </c>
      <c r="K6" s="37" t="s">
        <v>39132</v>
      </c>
      <c r="L6" s="37" t="str">
        <f>IFERROR(VLOOKUP(D6,DB!A:I,9,0),"")</f>
        <v>Latis</v>
      </c>
    </row>
    <row r="7" spans="1:13">
      <c r="A7" s="37"/>
      <c r="B7" s="37" t="str">
        <f>IFERROR(VLOOKUP(D7,DB!A:K,11,0),"")</f>
        <v/>
      </c>
      <c r="C7" s="37"/>
      <c r="D7" s="37"/>
      <c r="E7" s="37"/>
      <c r="F7" s="38"/>
      <c r="G7" s="143">
        <f t="shared" ca="1" si="2"/>
        <v>45989.057937731479</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45989.057937731479</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45989.057937731479</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45989.057937731479</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45989.057937731479</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45989.057937731479</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45989.057937731479</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45989.057937731479</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45989.057937731479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45989.057937731479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45989.057937731479</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45989.057937731479</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45989.057937731479</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45989.057937731479</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45989.057937731479</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45989.057937731479</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45989.057937731479</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45989.057937731479</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45989.057937731479</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45989.057937731479</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45989.057937731479</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45989.057937731479</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45989.057937731479</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45989.057937731479</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45989.057937731479</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45989.057937731479</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45989.057937731479</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45989.057937731479</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45989.057937731479</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45989.057937731479</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45989.057937731479</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45989.057937731479</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45989.057937731479</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45989.057937731479</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45989.057937731479</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45989.057937731479</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45989.057937731479</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45989.057937731479</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45989.057937731479</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45989.057937731479</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45989.057937731479</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45989.057937731479</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45989.057937731479</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45989.057937731479</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45989.057937731479</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39133</v>
      </c>
      <c r="B2" s="123" t="str">
        <f>IFERROR(VLOOKUP(D2,DB!A:K,11,0),"")</f>
        <v>R6</v>
      </c>
      <c r="C2" s="124">
        <v>2</v>
      </c>
      <c r="D2" s="124" t="s">
        <v>39000</v>
      </c>
      <c r="E2" s="106" t="s">
        <v>39021</v>
      </c>
      <c r="F2" s="125"/>
      <c r="G2" s="72">
        <f ca="1">IFERROR(NOW()-F2,"-")</f>
        <v>45989.057937731479</v>
      </c>
      <c r="H2" s="125">
        <v>45989.027511574073</v>
      </c>
      <c r="I2" s="123" t="str">
        <f>IFERROR(VLOOKUP(D2,DB!A:F,6,0),"")</f>
        <v>Generator-SG</v>
      </c>
      <c r="J2" s="123" t="str">
        <f>IFERROR(VLOOKUP(D2,DB!A:G,7,0),"")</f>
        <v>Dead</v>
      </c>
      <c r="K2" s="126" t="s">
        <v>39134</v>
      </c>
      <c r="L2" s="127" t="str">
        <f>IFERROR(VLOOKUP(D2,DB!A:I,9,0),"")</f>
        <v>Latis</v>
      </c>
    </row>
    <row r="3" spans="1:16382" ht="31.5" customHeight="1">
      <c r="A3" s="122"/>
      <c r="B3" s="123" t="str">
        <f>IFERROR(VLOOKUP(D3,DB!A:K,11,0),"")</f>
        <v/>
      </c>
      <c r="C3" s="124"/>
      <c r="D3" s="121"/>
      <c r="E3" s="106"/>
      <c r="F3" s="125"/>
      <c r="G3" s="72">
        <f ca="1">IFERROR(NOW()-F3,"-")</f>
        <v>45989.057937731479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45989.057937731479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45989.057937731479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45989.057937731479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45989.057937731479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45989.057937731479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45989.057937731479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45989.057937731479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45989.057937731479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45989.057937731479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45989.057937731479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45989.057937731479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45989.057937731479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45989.057937731479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45989.057937731479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45989.057937731479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45989.057937731479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45989.057937731479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45989.057937731479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45989.057937731479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45989.057937731479</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45989.057937731479</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